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codeName="ThisWorkbook" defaultThemeVersion="124226"/>
  <bookViews>
    <workbookView xWindow="28680" yWindow="65416" windowWidth="29040" windowHeight="15840" activeTab="0"/>
  </bookViews>
  <sheets>
    <sheet name="2021 tm maart 2022" sheetId="45" r:id="rId1"/>
    <sheet name="Blad1" sheetId="46" r:id="rId2"/>
  </sheets>
  <definedNames>
    <definedName name="_xlnm.Print_Area" localSheetId="0">'2021 tm maart 2022'!$B$2:$N$32</definedName>
  </definedNames>
  <calcPr calcId="191029"/>
  <extLst/>
</workbook>
</file>

<file path=xl/comments1.xml><?xml version="1.0" encoding="utf-8"?>
<comments xmlns="http://schemas.openxmlformats.org/spreadsheetml/2006/main">
  <authors>
    <author>Buijel, Christel (CCE)</author>
  </authors>
  <commentList>
    <comment ref="H27" authorId="0">
      <text>
        <r>
          <rPr>
            <b/>
            <sz val="9"/>
            <rFont val="Tahoma"/>
            <family val="2"/>
          </rPr>
          <t>Buijel, Christel (CCE):</t>
        </r>
        <r>
          <rPr>
            <sz val="9"/>
            <rFont val="Tahoma"/>
            <family val="2"/>
          </rPr>
          <t xml:space="preserve">
SP zit niet meer in de Raad per 01042022
</t>
        </r>
      </text>
    </comment>
    <comment ref="J27" authorId="0">
      <text>
        <r>
          <rPr>
            <b/>
            <sz val="9"/>
            <rFont val="Tahoma"/>
            <family val="2"/>
          </rPr>
          <t>Buijel, Christel (CCE):</t>
        </r>
        <r>
          <rPr>
            <sz val="9"/>
            <rFont val="Tahoma"/>
            <family val="2"/>
          </rPr>
          <t xml:space="preserve">
50PLUS is per 01042022 uit de raad</t>
        </r>
      </text>
    </comment>
  </commentList>
</comments>
</file>

<file path=xl/comments2.xml><?xml version="1.0" encoding="utf-8"?>
<comments xmlns="http://schemas.openxmlformats.org/spreadsheetml/2006/main">
  <authors>
    <author>Buijel, Christel (CCE)</author>
    <author>tc={7952F81A-B22A-45A5-8CD9-4A5F3BF39958}</author>
  </authors>
  <commentList>
    <comment ref="B13" authorId="0">
      <text>
        <r>
          <rPr>
            <b/>
            <sz val="9"/>
            <rFont val="Tahoma"/>
            <family val="2"/>
          </rPr>
          <t>Buijel, Christel (CCE):</t>
        </r>
        <r>
          <rPr>
            <sz val="9"/>
            <rFont val="Tahoma"/>
            <family val="2"/>
          </rPr>
          <t xml:space="preserve">
afsplitsing 2 zetels naar VSP - per 1 december 21
</t>
        </r>
      </text>
    </comment>
    <comment ref="B14" authorId="0">
      <text>
        <r>
          <rPr>
            <b/>
            <sz val="9"/>
            <rFont val="Tahoma"/>
            <family val="2"/>
          </rPr>
          <t>Buijel, Christel (CCE):</t>
        </r>
        <r>
          <rPr>
            <sz val="9"/>
            <rFont val="Tahoma"/>
            <family val="2"/>
          </rPr>
          <t xml:space="preserve">
2 van 3 zetels 50PLUS naar VSP per 01122021
</t>
        </r>
      </text>
    </comment>
    <comment ref="D14" authorId="1">
      <text>
        <r>
  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1/12 jaar</t>
        </r>
      </text>
    </comment>
  </commentList>
</comments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keepAlive="1" name="vnlvsv0099 CUBES Financieel vanaf 2015" type="5" refreshedVersion="4" background="1" refreshOnLoad="1" saveData="1">
    <dbPr connection="Provider=MSOLAP.4;Integrated Security=SSPI;Persist Security Info=True;Initial Catalog=CUBES;Data Source=vnlvsv0099;MDX Compatibility=1;Safety Options=2;MDX Missing Member Mode=Error" command="Financieel vanaf 2015" commandType="1"/>
    <olapPr sendLocale="1" rowDrillCount="1000"/>
  </connection>
  <connection xmlns:xr16="http://schemas.microsoft.com/office/spreadsheetml/2017/revision16" xmlns="http://schemas.openxmlformats.org/spreadsheetml/2006/main" id="2" xr16:uid="{00000000-0015-0000-FFFF-FFFF01000000}" keepAlive="1" name="vnlvsv0099 CUBES Financieel vanaf 20151" type="5" refreshedVersion="4" background="1" refreshOnLoad="1" saveData="1">
    <dbPr connection="Provider=MSOLAP.4;Integrated Security=SSPI;Persist Security Info=True;Initial Catalog=CUBES;Data Source=vnlvsv0099;MDX Compatibility=1;Safety Options=2;MDX Missing Member Mode=Error" command="Financieel vanaf 2015" commandType="1"/>
    <olapPr sendLocale="1" rowDrillCount="1000"/>
  </connection>
  <connection xmlns:xr16="http://schemas.microsoft.com/office/spreadsheetml/2017/revision16" xmlns="http://schemas.openxmlformats.org/spreadsheetml/2006/main" id="3" xr16:uid="{00000000-0015-0000-FFFF-FFFF02000000}" odcFile="\\venlo\private$\homedir\tbbrsv01\Mijn documenten\Mijn gegevensbronnen\vsq13 CUBES Financieel vanaf 2015.odc" keepAlive="1" name="vsq13 CUBES Financieel vanaf 2015" type="5" refreshedVersion="4" background="1" refreshOnLoad="1">
    <dbPr connection="Provider=MSOLAP.4;Integrated Security=SSPI;Persist Security Info=True;Initial Catalog=CUBES;Data Source=vsq13;MDX Compatibility=1;Safety Options=2;MDX Missing Member Mode=Error" command="Financieel vanaf 2015" commandType="1"/>
    <olapPr sendLocale="1" rowDrillCount="1000"/>
  </connection>
</connections>
</file>

<file path=xl/sharedStrings.xml><?xml version="1.0" encoding="utf-8"?>
<sst xmlns="http://schemas.openxmlformats.org/spreadsheetml/2006/main" count="81" uniqueCount="51">
  <si>
    <t>Representatie</t>
  </si>
  <si>
    <t>D66</t>
  </si>
  <si>
    <t>VVD</t>
  </si>
  <si>
    <t>CDA</t>
  </si>
  <si>
    <t>PvdA</t>
  </si>
  <si>
    <t>GroenLinks</t>
  </si>
  <si>
    <t>SP</t>
  </si>
  <si>
    <t>Vergoedingen (km, onkosten)</t>
  </si>
  <si>
    <t>Vast bedrag</t>
  </si>
  <si>
    <t>Bedr per zetel</t>
  </si>
  <si>
    <t>Eenlokaal</t>
  </si>
  <si>
    <t xml:space="preserve">PVV </t>
  </si>
  <si>
    <t>50PLUS</t>
  </si>
  <si>
    <t>besteedbaar</t>
  </si>
  <si>
    <t>EENLokaal</t>
  </si>
  <si>
    <t>PVV</t>
  </si>
  <si>
    <t>50 PLUS</t>
  </si>
  <si>
    <t>TOTAAL</t>
  </si>
  <si>
    <t xml:space="preserve">Oruc </t>
  </si>
  <si>
    <t>Fractie assistent ( vrijwilligersovk/verg)</t>
  </si>
  <si>
    <t xml:space="preserve">Vergaderingen </t>
  </si>
  <si>
    <t>Doelgroepbijeenkomsten</t>
  </si>
  <si>
    <t>Drukwerk, porto, advertenties</t>
  </si>
  <si>
    <t>Abonnementen, literatuur</t>
  </si>
  <si>
    <t>Kantoor, secretariaat, computervoorz.</t>
  </si>
  <si>
    <t>Overige baten/lasten</t>
  </si>
  <si>
    <t>Totaal restitutie</t>
  </si>
  <si>
    <t>RGR01</t>
  </si>
  <si>
    <t>Fractie Oruc</t>
  </si>
  <si>
    <t>Subtotaal reserve</t>
  </si>
  <si>
    <t>Nieuwe reserve per 01-01-2021</t>
  </si>
  <si>
    <t>Controlegetal</t>
  </si>
  <si>
    <t>Regel jaarlijks checken/beredeneren. Formule gaat niet altijd op</t>
  </si>
  <si>
    <t>FRACTIEVERANTWOORDING 2021 t/m maart 2022</t>
  </si>
  <si>
    <t>Totaal bestede middelen 2021 t/m maart 2022</t>
  </si>
  <si>
    <t>Overschot/Tekort t/m maart 2022</t>
  </si>
  <si>
    <t>Fractieactiviteiten (alleen fractie)</t>
  </si>
  <si>
    <t>Ontvangen fractievergoeding 2021 t/m maart 2022</t>
  </si>
  <si>
    <t>Reserve beginstand per 2021-0101</t>
  </si>
  <si>
    <t>Overschot/Tekort 31 maart 2022</t>
  </si>
  <si>
    <t>Team griffie, C. Buijel</t>
  </si>
  <si>
    <t>Toegestane reserve per 31-03-2022 ( max. 30% vd fractievergoeding in het verantwoordingsjaar)</t>
  </si>
  <si>
    <t>Nieuwe reserve per 01-04-2022</t>
  </si>
  <si>
    <t>jan t/m maart 2022</t>
  </si>
  <si>
    <t>Vast bedrag (over 3 mnd)</t>
  </si>
  <si>
    <t>Bedr per zetel (over 3 mnd)</t>
  </si>
  <si>
    <t>Vanwege afsplitsing 2 zetels minder per dec 21</t>
  </si>
  <si>
    <t>VSP</t>
  </si>
  <si>
    <t xml:space="preserve">FRACTIEVERANTWOORDING </t>
  </si>
  <si>
    <t>Team financiën financieel adviseur, Judith de Bruin</t>
  </si>
  <si>
    <t>Venlo,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</si>
</sst>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_ ;\-#,##0\ "/>
    <numFmt numFmtId="165" formatCode="_-* #,##0.00_-;_-* #,##0.00\-;_-* &quot;-&quot;??_-;_-@_-"/>
    <numFmt numFmtId="166" formatCode="_ &quot;€&quot;\ * #,##0_ ;_ &quot;€&quot;\ * \-#,##0_ ;_ &quot;€&quot;\ * &quot;-&quot;??_ ;_ @_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theme="0"/>
      <name val="Arial"/>
      <family val="2"/>
    </font>
    <font>
      <sz val="10"/>
      <color rgb="FF1F497D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rgb="FF2F2F2F"/>
      <name val="Arial"/>
      <family val="2"/>
    </font>
    <font>
      <b/>
      <sz val="10"/>
      <color rgb="FF2F2F2F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medium"/>
      <top/>
      <bottom style="double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118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7" fillId="7" borderId="7" applyNumberFormat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1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1" fillId="31" borderId="0" applyNumberFormat="0" applyBorder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32" borderId="9" applyNumberFormat="0" applyFont="0" applyAlignment="0" applyProtection="0"/>
    <xf numFmtId="0" fontId="3" fillId="0" borderId="0">
      <alignment/>
      <protection/>
    </xf>
    <xf numFmtId="43" fontId="3" fillId="0" borderId="0" applyFont="0" applyFill="0" applyBorder="0" applyAlignment="0" applyProtection="0"/>
    <xf numFmtId="0" fontId="3" fillId="32" borderId="9" applyNumberFormat="0" applyFont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</cellStyleXfs>
  <cellXfs count="204">
    <xf numFmtId="0" fontId="0" fillId="0" borderId="0" xfId="0"/>
    <xf numFmtId="44" fontId="1" fillId="0" borderId="0" xfId="0" applyNumberFormat="1" applyFont="1" applyBorder="1"/>
    <xf numFmtId="0" fontId="8" fillId="0" borderId="0" xfId="20" applyFont="1" quotePrefix="1">
      <alignment/>
      <protection/>
    </xf>
    <xf numFmtId="44" fontId="4" fillId="0" borderId="0" xfId="0" applyNumberFormat="1" applyFont="1"/>
    <xf numFmtId="44" fontId="1" fillId="0" borderId="10" xfId="0" applyNumberFormat="1" applyFont="1" applyBorder="1"/>
    <xf numFmtId="42" fontId="1" fillId="0" borderId="0" xfId="0" applyNumberFormat="1" applyFont="1" applyBorder="1"/>
    <xf numFmtId="0" fontId="12" fillId="0" borderId="0" xfId="0" applyFont="1" applyAlignment="1">
      <alignment vertical="center"/>
    </xf>
    <xf numFmtId="42" fontId="1" fillId="0" borderId="11" xfId="0" applyNumberFormat="1" applyFont="1" applyBorder="1"/>
    <xf numFmtId="42" fontId="1" fillId="0" borderId="12" xfId="0" applyNumberFormat="1" applyFont="1" applyBorder="1"/>
    <xf numFmtId="44" fontId="1" fillId="17" borderId="13" xfId="0" applyNumberFormat="1" applyFont="1" applyFill="1" applyBorder="1"/>
    <xf numFmtId="164" fontId="1" fillId="0" borderId="0" xfId="0" applyNumberFormat="1" applyFont="1" applyFill="1" applyBorder="1"/>
    <xf numFmtId="42" fontId="1" fillId="0" borderId="0" xfId="0" applyNumberFormat="1" applyFont="1" applyFill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right"/>
    </xf>
    <xf numFmtId="0" fontId="6" fillId="0" borderId="14" xfId="0" applyFont="1" applyBorder="1"/>
    <xf numFmtId="0" fontId="1" fillId="0" borderId="14" xfId="0" applyFont="1" applyBorder="1"/>
    <xf numFmtId="44" fontId="1" fillId="17" borderId="15" xfId="0" applyNumberFormat="1" applyFont="1" applyFill="1" applyBorder="1"/>
    <xf numFmtId="0" fontId="2" fillId="0" borderId="0" xfId="0" applyFont="1" applyBorder="1"/>
    <xf numFmtId="42" fontId="2" fillId="0" borderId="0" xfId="0" applyNumberFormat="1" applyFont="1" applyBorder="1"/>
    <xf numFmtId="42" fontId="2" fillId="0" borderId="0" xfId="0" applyNumberFormat="1" applyFont="1"/>
    <xf numFmtId="0" fontId="2" fillId="0" borderId="0" xfId="0" applyFont="1"/>
    <xf numFmtId="42" fontId="3" fillId="0" borderId="0" xfId="0" applyNumberFormat="1" applyFont="1" applyBorder="1"/>
    <xf numFmtId="0" fontId="26" fillId="0" borderId="0" xfId="0" applyFont="1"/>
    <xf numFmtId="0" fontId="27" fillId="0" borderId="0" xfId="0" applyFont="1"/>
    <xf numFmtId="42" fontId="26" fillId="0" borderId="0" xfId="0" applyNumberFormat="1" applyFont="1"/>
    <xf numFmtId="0" fontId="28" fillId="0" borderId="0" xfId="0" applyFont="1"/>
    <xf numFmtId="42" fontId="9" fillId="0" borderId="0" xfId="0" applyNumberFormat="1" applyFont="1" applyBorder="1"/>
    <xf numFmtId="42" fontId="9" fillId="0" borderId="0" xfId="0" applyNumberFormat="1" applyFont="1" applyBorder="1" applyAlignment="1">
      <alignment wrapText="1"/>
    </xf>
    <xf numFmtId="42" fontId="2" fillId="0" borderId="0" xfId="0" applyNumberFormat="1" applyFont="1" applyFill="1" applyBorder="1"/>
    <xf numFmtId="44" fontId="3" fillId="0" borderId="0" xfId="0" applyNumberFormat="1" applyFont="1" applyBorder="1"/>
    <xf numFmtId="0" fontId="8" fillId="33" borderId="16" xfId="20" applyFont="1" applyFill="1" applyBorder="1" applyAlignment="1">
      <alignment vertical="top" wrapText="1"/>
      <protection/>
    </xf>
    <xf numFmtId="0" fontId="3" fillId="0" borderId="0" xfId="0" applyFont="1"/>
    <xf numFmtId="42" fontId="3" fillId="0" borderId="0" xfId="0" applyNumberFormat="1" applyFont="1"/>
    <xf numFmtId="43" fontId="8" fillId="33" borderId="17" xfId="21" applyNumberFormat="1" applyFont="1" applyFill="1" applyBorder="1" applyAlignment="1">
      <alignment vertical="top" wrapText="1"/>
    </xf>
    <xf numFmtId="43" fontId="8" fillId="33" borderId="16" xfId="20" applyNumberFormat="1" applyFont="1" applyFill="1" applyBorder="1" applyAlignment="1">
      <alignment vertical="top" wrapText="1"/>
      <protection/>
    </xf>
    <xf numFmtId="43" fontId="6" fillId="34" borderId="18" xfId="21" applyNumberFormat="1" applyFont="1" applyFill="1" applyBorder="1" applyAlignment="1" applyProtection="1">
      <alignment vertical="top" wrapText="1"/>
      <protection locked="0"/>
    </xf>
    <xf numFmtId="43" fontId="6" fillId="34" borderId="19" xfId="21" applyNumberFormat="1" applyFont="1" applyFill="1" applyBorder="1" applyAlignment="1" applyProtection="1">
      <alignment vertical="top" wrapText="1"/>
      <protection locked="0"/>
    </xf>
    <xf numFmtId="0" fontId="8" fillId="34" borderId="0" xfId="20" applyFont="1" applyFill="1">
      <alignment/>
      <protection/>
    </xf>
    <xf numFmtId="0" fontId="1" fillId="0" borderId="0" xfId="20">
      <alignment/>
      <protection/>
    </xf>
    <xf numFmtId="44" fontId="1" fillId="0" borderId="0" xfId="20" applyNumberFormat="1">
      <alignment/>
      <protection/>
    </xf>
    <xf numFmtId="0" fontId="6" fillId="35" borderId="20" xfId="20" applyFont="1" applyFill="1" applyBorder="1" applyAlignment="1">
      <alignment vertical="top" wrapText="1"/>
      <protection/>
    </xf>
    <xf numFmtId="0" fontId="1" fillId="35" borderId="21" xfId="20" applyFill="1" applyBorder="1" applyAlignment="1">
      <alignment vertical="top" wrapText="1"/>
      <protection/>
    </xf>
    <xf numFmtId="0" fontId="1" fillId="0" borderId="22" xfId="20" applyBorder="1" applyAlignment="1">
      <alignment vertical="top" wrapText="1"/>
      <protection/>
    </xf>
    <xf numFmtId="43" fontId="1" fillId="34" borderId="23" xfId="21" applyNumberFormat="1" applyFill="1" applyBorder="1" applyAlignment="1" applyProtection="1">
      <alignment vertical="top" wrapText="1"/>
      <protection locked="0"/>
    </xf>
    <xf numFmtId="43" fontId="1" fillId="34" borderId="24" xfId="21" applyNumberFormat="1" applyFill="1" applyBorder="1" applyAlignment="1" applyProtection="1">
      <alignment vertical="top" wrapText="1"/>
      <protection locked="0"/>
    </xf>
    <xf numFmtId="43" fontId="1" fillId="36" borderId="25" xfId="21" applyNumberFormat="1" applyFill="1" applyBorder="1" applyAlignment="1">
      <alignment vertical="top" wrapText="1"/>
    </xf>
    <xf numFmtId="0" fontId="1" fillId="0" borderId="26" xfId="20" applyBorder="1" applyAlignment="1">
      <alignment vertical="top" wrapText="1"/>
      <protection/>
    </xf>
    <xf numFmtId="43" fontId="1" fillId="34" borderId="27" xfId="21" applyNumberFormat="1" applyFill="1" applyBorder="1" applyAlignment="1" applyProtection="1">
      <alignment vertical="top" wrapText="1"/>
      <protection locked="0"/>
    </xf>
    <xf numFmtId="43" fontId="1" fillId="36" borderId="28" xfId="21" applyNumberFormat="1" applyFill="1" applyBorder="1" applyAlignment="1">
      <alignment vertical="top" wrapText="1"/>
    </xf>
    <xf numFmtId="0" fontId="1" fillId="0" borderId="21" xfId="20" applyBorder="1" applyAlignment="1">
      <alignment vertical="top" wrapText="1"/>
      <protection/>
    </xf>
    <xf numFmtId="43" fontId="1" fillId="34" borderId="18" xfId="21" applyNumberFormat="1" applyFill="1" applyBorder="1" applyAlignment="1" applyProtection="1">
      <alignment vertical="top" wrapText="1"/>
      <protection locked="0"/>
    </xf>
    <xf numFmtId="43" fontId="1" fillId="36" borderId="29" xfId="21" applyNumberFormat="1" applyFill="1" applyBorder="1" applyAlignment="1">
      <alignment vertical="top" wrapText="1"/>
    </xf>
    <xf numFmtId="0" fontId="6" fillId="37" borderId="21" xfId="20" applyFont="1" applyFill="1" applyBorder="1" applyAlignment="1">
      <alignment vertical="top" wrapText="1"/>
      <protection/>
    </xf>
    <xf numFmtId="43" fontId="6" fillId="37" borderId="18" xfId="21" applyNumberFormat="1" applyFont="1" applyFill="1" applyBorder="1" applyAlignment="1">
      <alignment vertical="top" wrapText="1"/>
    </xf>
    <xf numFmtId="43" fontId="6" fillId="37" borderId="19" xfId="21" applyNumberFormat="1" applyFont="1" applyFill="1" applyBorder="1" applyAlignment="1">
      <alignment vertical="top" wrapText="1"/>
    </xf>
    <xf numFmtId="43" fontId="6" fillId="36" borderId="13" xfId="21" applyNumberFormat="1" applyFont="1" applyFill="1" applyBorder="1" applyAlignment="1">
      <alignment vertical="top" wrapText="1"/>
    </xf>
    <xf numFmtId="0" fontId="6" fillId="0" borderId="21" xfId="20" applyFont="1" applyBorder="1" applyAlignment="1">
      <alignment vertical="top" wrapText="1"/>
      <protection/>
    </xf>
    <xf numFmtId="43" fontId="6" fillId="36" borderId="16" xfId="21" applyNumberFormat="1" applyFont="1" applyFill="1" applyBorder="1" applyAlignment="1">
      <alignment vertical="top" wrapText="1"/>
    </xf>
    <xf numFmtId="0" fontId="6" fillId="35" borderId="14" xfId="20" applyFont="1" applyFill="1" applyBorder="1" applyAlignment="1">
      <alignment vertical="top" wrapText="1"/>
      <protection/>
    </xf>
    <xf numFmtId="43" fontId="29" fillId="35" borderId="30" xfId="21" applyNumberFormat="1" applyFont="1" applyFill="1" applyBorder="1" applyAlignment="1">
      <alignment vertical="top" wrapText="1"/>
    </xf>
    <xf numFmtId="43" fontId="29" fillId="35" borderId="10" xfId="21" applyNumberFormat="1" applyFont="1" applyFill="1" applyBorder="1" applyAlignment="1">
      <alignment vertical="top" wrapText="1"/>
    </xf>
    <xf numFmtId="43" fontId="29" fillId="35" borderId="31" xfId="21" applyNumberFormat="1" applyFont="1" applyFill="1" applyBorder="1" applyAlignment="1">
      <alignment vertical="top" wrapText="1"/>
    </xf>
    <xf numFmtId="0" fontId="1" fillId="0" borderId="14" xfId="20" applyBorder="1" applyAlignment="1">
      <alignment vertical="top" wrapText="1"/>
      <protection/>
    </xf>
    <xf numFmtId="43" fontId="1" fillId="0" borderId="0" xfId="21" applyNumberFormat="1" applyAlignment="1">
      <alignment vertical="top" wrapText="1"/>
    </xf>
    <xf numFmtId="43" fontId="1" fillId="0" borderId="32" xfId="21" applyNumberFormat="1" applyBorder="1" applyAlignment="1">
      <alignment vertical="top" wrapText="1"/>
    </xf>
    <xf numFmtId="0" fontId="1" fillId="35" borderId="20" xfId="20" applyFill="1" applyBorder="1" applyAlignment="1">
      <alignment vertical="top" wrapText="1"/>
      <protection/>
    </xf>
    <xf numFmtId="0" fontId="1" fillId="35" borderId="14" xfId="20" applyFill="1" applyBorder="1" applyAlignment="1">
      <alignment vertical="top" wrapText="1"/>
      <protection/>
    </xf>
    <xf numFmtId="43" fontId="1" fillId="35" borderId="33" xfId="21" applyNumberFormat="1" applyFill="1" applyBorder="1" applyAlignment="1">
      <alignment vertical="top" wrapText="1"/>
    </xf>
    <xf numFmtId="43" fontId="1" fillId="35" borderId="34" xfId="21" applyNumberFormat="1" applyFill="1" applyBorder="1" applyAlignment="1">
      <alignment vertical="top" wrapText="1"/>
    </xf>
    <xf numFmtId="43" fontId="1" fillId="35" borderId="35" xfId="21" applyNumberFormat="1" applyFill="1" applyBorder="1" applyAlignment="1">
      <alignment vertical="top" wrapText="1"/>
    </xf>
    <xf numFmtId="43" fontId="6" fillId="35" borderId="30" xfId="21" applyNumberFormat="1" applyFont="1" applyFill="1" applyBorder="1" applyAlignment="1">
      <alignment vertical="top" wrapText="1"/>
    </xf>
    <xf numFmtId="43" fontId="6" fillId="35" borderId="0" xfId="21" applyNumberFormat="1" applyFont="1" applyFill="1" applyAlignment="1">
      <alignment vertical="top" wrapText="1"/>
    </xf>
    <xf numFmtId="43" fontId="6" fillId="35" borderId="32" xfId="21" applyNumberFormat="1" applyFont="1" applyFill="1" applyBorder="1" applyAlignment="1">
      <alignment vertical="top" wrapText="1"/>
    </xf>
    <xf numFmtId="43" fontId="1" fillId="35" borderId="30" xfId="21" applyNumberFormat="1" applyFill="1" applyBorder="1" applyAlignment="1">
      <alignment vertical="top" wrapText="1"/>
    </xf>
    <xf numFmtId="43" fontId="1" fillId="35" borderId="0" xfId="21" applyNumberFormat="1" applyFill="1" applyAlignment="1">
      <alignment vertical="top" wrapText="1"/>
    </xf>
    <xf numFmtId="43" fontId="1" fillId="35" borderId="15" xfId="21" applyNumberFormat="1" applyFill="1" applyBorder="1" applyAlignment="1">
      <alignment vertical="top" wrapText="1"/>
    </xf>
    <xf numFmtId="43" fontId="1" fillId="0" borderId="36" xfId="21" applyNumberFormat="1" applyBorder="1" applyAlignment="1">
      <alignment vertical="top" wrapText="1"/>
    </xf>
    <xf numFmtId="0" fontId="6" fillId="0" borderId="14" xfId="20" applyFont="1" applyBorder="1" applyAlignment="1">
      <alignment vertical="top" wrapText="1"/>
      <protection/>
    </xf>
    <xf numFmtId="43" fontId="30" fillId="32" borderId="16" xfId="21" applyNumberFormat="1" applyFont="1" applyFill="1" applyBorder="1" applyAlignment="1">
      <alignment vertical="top" wrapText="1"/>
    </xf>
    <xf numFmtId="43" fontId="30" fillId="32" borderId="37" xfId="21" applyNumberFormat="1" applyFont="1" applyFill="1" applyBorder="1" applyAlignment="1">
      <alignment vertical="top" wrapText="1"/>
    </xf>
    <xf numFmtId="43" fontId="6" fillId="0" borderId="0" xfId="21" applyNumberFormat="1" applyFont="1" applyAlignment="1">
      <alignment vertical="top" wrapText="1"/>
    </xf>
    <xf numFmtId="43" fontId="11" fillId="0" borderId="32" xfId="21" applyNumberFormat="1" applyFont="1" applyBorder="1" applyAlignment="1">
      <alignment vertical="top" wrapText="1"/>
    </xf>
    <xf numFmtId="0" fontId="3" fillId="0" borderId="14" xfId="0" applyFont="1" applyBorder="1"/>
    <xf numFmtId="43" fontId="3" fillId="0" borderId="0" xfId="0" applyNumberFormat="1" applyFont="1"/>
    <xf numFmtId="43" fontId="3" fillId="0" borderId="32" xfId="0" applyNumberFormat="1" applyFont="1" applyBorder="1"/>
    <xf numFmtId="0" fontId="3" fillId="0" borderId="38" xfId="0" applyFont="1" applyBorder="1"/>
    <xf numFmtId="43" fontId="3" fillId="0" borderId="37" xfId="0" applyNumberFormat="1" applyFont="1" applyBorder="1"/>
    <xf numFmtId="43" fontId="3" fillId="0" borderId="17" xfId="0" applyNumberFormat="1" applyFont="1" applyBorder="1"/>
    <xf numFmtId="0" fontId="1" fillId="0" borderId="39" xfId="20" applyBorder="1">
      <alignment/>
      <protection/>
    </xf>
    <xf numFmtId="43" fontId="3" fillId="0" borderId="39" xfId="0" applyNumberFormat="1" applyFont="1" applyBorder="1"/>
    <xf numFmtId="43" fontId="1" fillId="0" borderId="39" xfId="20" applyNumberFormat="1" applyBorder="1">
      <alignment/>
      <protection/>
    </xf>
    <xf numFmtId="44" fontId="3" fillId="0" borderId="0" xfId="0" applyNumberFormat="1" applyFont="1"/>
    <xf numFmtId="0" fontId="3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2" fillId="0" borderId="0" xfId="0" applyFont="1" applyAlignment="1">
      <alignment horizontal="left" vertical="center" indent="1"/>
    </xf>
    <xf numFmtId="42" fontId="27" fillId="0" borderId="0" xfId="0" applyNumberFormat="1" applyFont="1"/>
    <xf numFmtId="0" fontId="4" fillId="0" borderId="0" xfId="0" applyFont="1" applyAlignment="1">
      <alignment vertical="center"/>
    </xf>
    <xf numFmtId="0" fontId="27" fillId="0" borderId="0" xfId="20" applyFont="1" applyAlignment="1">
      <alignment horizontal="left" vertical="center" indent="2"/>
      <protection/>
    </xf>
    <xf numFmtId="43" fontId="8" fillId="0" borderId="0" xfId="21" applyNumberFormat="1" applyFont="1" applyFill="1" applyBorder="1" applyAlignment="1">
      <alignment vertical="top" wrapText="1"/>
    </xf>
    <xf numFmtId="43" fontId="8" fillId="0" borderId="0" xfId="20" applyNumberFormat="1" applyFont="1" applyFill="1" applyBorder="1" applyAlignment="1">
      <alignment vertical="top" wrapText="1"/>
      <protection/>
    </xf>
    <xf numFmtId="43" fontId="33" fillId="0" borderId="0" xfId="0" applyNumberFormat="1" applyFont="1"/>
    <xf numFmtId="44" fontId="1" fillId="0" borderId="0" xfId="20" applyNumberFormat="1" applyFill="1">
      <alignment/>
      <protection/>
    </xf>
    <xf numFmtId="43" fontId="6" fillId="0" borderId="0" xfId="20" applyNumberFormat="1" applyFont="1" applyFill="1" applyBorder="1" applyAlignment="1">
      <alignment vertical="top" wrapText="1"/>
      <protection/>
    </xf>
    <xf numFmtId="43" fontId="1" fillId="0" borderId="0" xfId="21" applyNumberFormat="1" applyFill="1" applyBorder="1" applyAlignment="1">
      <alignment vertical="top" wrapText="1"/>
    </xf>
    <xf numFmtId="43" fontId="6" fillId="0" borderId="0" xfId="21" applyNumberFormat="1" applyFont="1" applyFill="1" applyBorder="1" applyAlignment="1">
      <alignment vertical="top" wrapText="1"/>
    </xf>
    <xf numFmtId="43" fontId="29" fillId="0" borderId="0" xfId="21" applyNumberFormat="1" applyFont="1" applyFill="1" applyBorder="1" applyAlignment="1">
      <alignment vertical="top" wrapText="1"/>
    </xf>
    <xf numFmtId="43" fontId="11" fillId="0" borderId="0" xfId="21" applyNumberFormat="1" applyFont="1" applyFill="1" applyBorder="1" applyAlignment="1">
      <alignment vertical="top" wrapText="1"/>
    </xf>
    <xf numFmtId="43" fontId="3" fillId="0" borderId="0" xfId="0" applyNumberFormat="1" applyFont="1" applyFill="1" applyBorder="1"/>
    <xf numFmtId="43" fontId="1" fillId="0" borderId="0" xfId="20" applyNumberFormat="1" applyFill="1" applyBorder="1">
      <alignment/>
      <protection/>
    </xf>
    <xf numFmtId="44" fontId="3" fillId="0" borderId="0" xfId="0" applyNumberFormat="1" applyFont="1" applyFill="1"/>
    <xf numFmtId="43" fontId="34" fillId="0" borderId="0" xfId="21" applyNumberFormat="1" applyFont="1" applyFill="1" applyBorder="1" applyAlignment="1">
      <alignment vertical="top" wrapText="1"/>
    </xf>
    <xf numFmtId="43" fontId="35" fillId="0" borderId="0" xfId="21" applyNumberFormat="1" applyFont="1" applyFill="1" applyBorder="1" applyAlignment="1">
      <alignment vertical="top"/>
    </xf>
    <xf numFmtId="42" fontId="1" fillId="0" borderId="0" xfId="0" applyNumberFormat="1" applyFont="1"/>
    <xf numFmtId="43" fontId="1" fillId="9" borderId="40" xfId="21" applyNumberFormat="1" applyFill="1" applyBorder="1" applyAlignment="1" applyProtection="1">
      <alignment vertical="top" wrapText="1"/>
      <protection locked="0"/>
    </xf>
    <xf numFmtId="43" fontId="1" fillId="9" borderId="39" xfId="21" applyNumberFormat="1" applyFill="1" applyBorder="1" applyAlignment="1" applyProtection="1">
      <alignment vertical="top" wrapText="1"/>
      <protection locked="0"/>
    </xf>
    <xf numFmtId="43" fontId="1" fillId="9" borderId="41" xfId="21" applyNumberFormat="1" applyFill="1" applyBorder="1" applyAlignment="1">
      <alignment vertical="top" wrapText="1"/>
    </xf>
    <xf numFmtId="0" fontId="26" fillId="0" borderId="0" xfId="0" applyFont="1" applyBorder="1"/>
    <xf numFmtId="0" fontId="6" fillId="0" borderId="0" xfId="0" applyFont="1" applyBorder="1" applyAlignment="1" quotePrefix="1">
      <alignment horizontal="right"/>
    </xf>
    <xf numFmtId="42" fontId="6" fillId="0" borderId="0" xfId="0" applyNumberFormat="1" applyFont="1" applyBorder="1"/>
    <xf numFmtId="42" fontId="5" fillId="0" borderId="0" xfId="0" applyNumberFormat="1" applyFont="1" applyBorder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7" fillId="0" borderId="0" xfId="0" applyFont="1" applyBorder="1"/>
    <xf numFmtId="0" fontId="28" fillId="0" borderId="0" xfId="0" applyFont="1" applyBorder="1"/>
    <xf numFmtId="42" fontId="3" fillId="0" borderId="0" xfId="0" applyNumberFormat="1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/>
    <xf numFmtId="0" fontId="1" fillId="0" borderId="0" xfId="0" applyFont="1" applyBorder="1"/>
    <xf numFmtId="42" fontId="3" fillId="0" borderId="0" xfId="0" applyNumberFormat="1" applyFont="1" applyBorder="1"/>
    <xf numFmtId="42" fontId="1" fillId="38" borderId="0" xfId="0" applyNumberFormat="1" applyFont="1" applyFill="1" applyBorder="1"/>
    <xf numFmtId="42" fontId="6" fillId="38" borderId="0" xfId="0" applyNumberFormat="1" applyFont="1" applyFill="1" applyBorder="1"/>
    <xf numFmtId="42" fontId="3" fillId="38" borderId="0" xfId="0" applyNumberFormat="1" applyFont="1" applyFill="1" applyBorder="1"/>
    <xf numFmtId="44" fontId="5" fillId="38" borderId="0" xfId="0" applyNumberFormat="1" applyFont="1" applyFill="1" applyBorder="1"/>
    <xf numFmtId="44" fontId="3" fillId="38" borderId="0" xfId="0" applyNumberFormat="1" applyFont="1" applyFill="1" applyBorder="1"/>
    <xf numFmtId="44" fontId="1" fillId="38" borderId="0" xfId="0" applyNumberFormat="1" applyFont="1" applyFill="1" applyBorder="1"/>
    <xf numFmtId="0" fontId="6" fillId="0" borderId="38" xfId="0" applyFont="1" applyBorder="1" applyAlignment="1">
      <alignment horizontal="right"/>
    </xf>
    <xf numFmtId="44" fontId="3" fillId="0" borderId="37" xfId="0" applyNumberFormat="1" applyFont="1" applyBorder="1"/>
    <xf numFmtId="42" fontId="1" fillId="0" borderId="37" xfId="0" applyNumberFormat="1" applyFont="1" applyBorder="1"/>
    <xf numFmtId="42" fontId="1" fillId="0" borderId="42" xfId="0" applyNumberFormat="1" applyFont="1" applyBorder="1"/>
    <xf numFmtId="42" fontId="1" fillId="0" borderId="43" xfId="0" applyNumberFormat="1" applyFont="1" applyBorder="1"/>
    <xf numFmtId="42" fontId="3" fillId="17" borderId="16" xfId="0" applyNumberFormat="1" applyFont="1" applyFill="1" applyBorder="1"/>
    <xf numFmtId="42" fontId="3" fillId="0" borderId="17" xfId="0" applyNumberFormat="1" applyFont="1" applyBorder="1"/>
    <xf numFmtId="0" fontId="6" fillId="0" borderId="38" xfId="0" applyFont="1" applyBorder="1" applyAlignment="1">
      <alignment horizontal="right" wrapText="1"/>
    </xf>
    <xf numFmtId="42" fontId="1" fillId="0" borderId="37" xfId="0" applyNumberFormat="1" applyFont="1" applyBorder="1" applyAlignment="1">
      <alignment wrapText="1"/>
    </xf>
    <xf numFmtId="0" fontId="5" fillId="0" borderId="44" xfId="0" applyFont="1" applyBorder="1" applyAlignment="1">
      <alignment horizontal="right"/>
    </xf>
    <xf numFmtId="44" fontId="3" fillId="0" borderId="34" xfId="0" applyNumberFormat="1" applyFont="1" applyBorder="1"/>
    <xf numFmtId="42" fontId="3" fillId="0" borderId="34" xfId="0" applyNumberFormat="1" applyFont="1" applyBorder="1"/>
    <xf numFmtId="42" fontId="1" fillId="0" borderId="45" xfId="0" applyNumberFormat="1" applyFont="1" applyBorder="1"/>
    <xf numFmtId="42" fontId="3" fillId="17" borderId="15" xfId="0" applyNumberFormat="1" applyFont="1" applyFill="1" applyBorder="1"/>
    <xf numFmtId="42" fontId="3" fillId="0" borderId="32" xfId="0" applyNumberFormat="1" applyFont="1" applyBorder="1"/>
    <xf numFmtId="164" fontId="1" fillId="0" borderId="0" xfId="0" applyNumberFormat="1" applyFont="1"/>
    <xf numFmtId="44" fontId="3" fillId="17" borderId="15" xfId="0" applyNumberFormat="1" applyFont="1" applyFill="1" applyBorder="1"/>
    <xf numFmtId="44" fontId="3" fillId="0" borderId="10" xfId="0" applyNumberFormat="1" applyFont="1" applyBorder="1"/>
    <xf numFmtId="42" fontId="3" fillId="0" borderId="32" xfId="0" applyNumberFormat="1" applyFont="1" applyBorder="1" applyAlignment="1">
      <alignment wrapText="1"/>
    </xf>
    <xf numFmtId="166" fontId="3" fillId="0" borderId="0" xfId="0" applyNumberFormat="1" applyFont="1"/>
    <xf numFmtId="42" fontId="3" fillId="0" borderId="11" xfId="0" applyNumberFormat="1" applyFont="1" applyBorder="1"/>
    <xf numFmtId="44" fontId="3" fillId="17" borderId="32" xfId="0" applyNumberFormat="1" applyFont="1" applyFill="1" applyBorder="1"/>
    <xf numFmtId="0" fontId="0" fillId="0" borderId="16" xfId="0" applyBorder="1"/>
    <xf numFmtId="164" fontId="1" fillId="0" borderId="46" xfId="0" applyNumberFormat="1" applyFont="1" applyBorder="1"/>
    <xf numFmtId="42" fontId="2" fillId="0" borderId="0" xfId="0" applyNumberFormat="1" applyFont="1"/>
    <xf numFmtId="42" fontId="2" fillId="0" borderId="47" xfId="0" applyNumberFormat="1" applyFont="1" applyBorder="1"/>
    <xf numFmtId="44" fontId="3" fillId="17" borderId="48" xfId="0" applyNumberFormat="1" applyFont="1" applyFill="1" applyBorder="1"/>
    <xf numFmtId="44" fontId="1" fillId="0" borderId="0" xfId="0" applyNumberFormat="1" applyFont="1"/>
    <xf numFmtId="42" fontId="1" fillId="38" borderId="0" xfId="0" applyNumberFormat="1" applyFont="1" applyFill="1"/>
    <xf numFmtId="42" fontId="2" fillId="0" borderId="32" xfId="0" applyNumberFormat="1" applyFont="1" applyBorder="1"/>
    <xf numFmtId="0" fontId="2" fillId="0" borderId="21" xfId="0" applyFont="1" applyBorder="1"/>
    <xf numFmtId="0" fontId="2" fillId="0" borderId="49" xfId="0" applyFont="1" applyBorder="1"/>
    <xf numFmtId="42" fontId="2" fillId="0" borderId="49" xfId="0" applyNumberFormat="1" applyFont="1" applyBorder="1"/>
    <xf numFmtId="42" fontId="2" fillId="0" borderId="36" xfId="0" applyNumberFormat="1" applyFont="1" applyBorder="1"/>
    <xf numFmtId="0" fontId="1" fillId="0" borderId="0" xfId="0" applyFont="1"/>
    <xf numFmtId="43" fontId="1" fillId="34" borderId="25" xfId="21" applyNumberFormat="1" applyFill="1" applyBorder="1" applyAlignment="1" applyProtection="1">
      <alignment vertical="top" wrapText="1"/>
      <protection locked="0"/>
    </xf>
    <xf numFmtId="43" fontId="1" fillId="34" borderId="28" xfId="21" applyNumberFormat="1" applyFill="1" applyBorder="1" applyAlignment="1" applyProtection="1">
      <alignment vertical="top" wrapText="1"/>
      <protection locked="0"/>
    </xf>
    <xf numFmtId="43" fontId="1" fillId="34" borderId="36" xfId="21" applyNumberFormat="1" applyFill="1" applyBorder="1" applyAlignment="1" applyProtection="1">
      <alignment vertical="top" wrapText="1"/>
      <protection locked="0"/>
    </xf>
    <xf numFmtId="43" fontId="6" fillId="37" borderId="36" xfId="21" applyNumberFormat="1" applyFont="1" applyFill="1" applyBorder="1" applyAlignment="1">
      <alignment vertical="top" wrapText="1"/>
    </xf>
    <xf numFmtId="43" fontId="6" fillId="34" borderId="36" xfId="21" applyNumberFormat="1" applyFont="1" applyFill="1" applyBorder="1" applyAlignment="1" applyProtection="1">
      <alignment vertical="top" wrapText="1"/>
      <protection locked="0"/>
    </xf>
    <xf numFmtId="43" fontId="1" fillId="9" borderId="50" xfId="21" applyNumberFormat="1" applyFill="1" applyBorder="1" applyAlignment="1" applyProtection="1">
      <alignment vertical="top" wrapText="1"/>
      <protection locked="0"/>
    </xf>
    <xf numFmtId="43" fontId="1" fillId="35" borderId="51" xfId="21" applyNumberFormat="1" applyFill="1" applyBorder="1" applyAlignment="1">
      <alignment vertical="top" wrapText="1"/>
    </xf>
    <xf numFmtId="43" fontId="1" fillId="35" borderId="32" xfId="21" applyNumberFormat="1" applyFill="1" applyBorder="1" applyAlignment="1">
      <alignment vertical="top" wrapText="1"/>
    </xf>
    <xf numFmtId="0" fontId="0" fillId="0" borderId="30" xfId="0" applyBorder="1"/>
    <xf numFmtId="43" fontId="6" fillId="35" borderId="39" xfId="20" applyNumberFormat="1" applyFont="1" applyFill="1" applyBorder="1" applyAlignment="1" applyProtection="1">
      <alignment vertical="top" wrapText="1"/>
      <protection locked="0"/>
    </xf>
    <xf numFmtId="43" fontId="6" fillId="35" borderId="49" xfId="20" applyNumberFormat="1" applyFont="1" applyFill="1" applyBorder="1" applyAlignment="1" applyProtection="1">
      <alignment vertical="top" wrapText="1"/>
      <protection locked="0"/>
    </xf>
    <xf numFmtId="43" fontId="6" fillId="35" borderId="40" xfId="20" applyNumberFormat="1" applyFont="1" applyFill="1" applyBorder="1" applyAlignment="1" applyProtection="1">
      <alignment vertical="top" wrapText="1"/>
      <protection locked="0"/>
    </xf>
    <xf numFmtId="43" fontId="6" fillId="35" borderId="18" xfId="20" applyNumberFormat="1" applyFont="1" applyFill="1" applyBorder="1" applyAlignment="1" applyProtection="1">
      <alignment vertical="top" wrapText="1"/>
      <protection locked="0"/>
    </xf>
    <xf numFmtId="43" fontId="6" fillId="35" borderId="52" xfId="20" applyNumberFormat="1" applyFont="1" applyFill="1" applyBorder="1" applyAlignment="1" applyProtection="1">
      <alignment vertical="top" wrapText="1"/>
      <protection locked="0"/>
    </xf>
    <xf numFmtId="43" fontId="6" fillId="35" borderId="10" xfId="20" applyNumberFormat="1" applyFont="1" applyFill="1" applyBorder="1" applyAlignment="1" applyProtection="1">
      <alignment vertical="top" wrapText="1"/>
      <protection locked="0"/>
    </xf>
    <xf numFmtId="43" fontId="6" fillId="35" borderId="50" xfId="20" applyNumberFormat="1" applyFont="1" applyFill="1" applyBorder="1" applyAlignment="1">
      <alignment vertical="top" wrapText="1"/>
      <protection/>
    </xf>
    <xf numFmtId="43" fontId="6" fillId="35" borderId="36" xfId="20" applyNumberFormat="1" applyFont="1" applyFill="1" applyBorder="1" applyAlignment="1">
      <alignment vertical="top" wrapText="1"/>
      <protection/>
    </xf>
    <xf numFmtId="43" fontId="6" fillId="35" borderId="41" xfId="20" applyNumberFormat="1" applyFont="1" applyFill="1" applyBorder="1" applyAlignment="1" applyProtection="1">
      <alignment horizontal="center" vertical="top" wrapText="1"/>
      <protection locked="0"/>
    </xf>
    <xf numFmtId="43" fontId="6" fillId="35" borderId="13" xfId="20" applyNumberFormat="1" applyFont="1" applyFill="1" applyBorder="1" applyAlignment="1" applyProtection="1">
      <alignment horizontal="center" vertical="top" wrapText="1"/>
      <protection locked="0"/>
    </xf>
    <xf numFmtId="43" fontId="6" fillId="35" borderId="39" xfId="20" applyNumberFormat="1" applyFont="1" applyFill="1" applyBorder="1" applyAlignment="1" applyProtection="1">
      <alignment horizontal="center" wrapText="1"/>
      <protection locked="0"/>
    </xf>
    <xf numFmtId="43" fontId="6" fillId="35" borderId="49" xfId="20" applyNumberFormat="1" applyFont="1" applyFill="1" applyBorder="1" applyAlignment="1" applyProtection="1">
      <alignment horizontal="center" wrapText="1"/>
      <protection locked="0"/>
    </xf>
    <xf numFmtId="0" fontId="38" fillId="35" borderId="53" xfId="20" applyFont="1" applyFill="1" applyBorder="1" applyAlignment="1">
      <alignment horizontal="left" wrapText="1"/>
      <protection/>
    </xf>
    <xf numFmtId="0" fontId="38" fillId="35" borderId="54" xfId="20" applyFont="1" applyFill="1" applyBorder="1" applyAlignment="1">
      <alignment horizontal="left" wrapText="1"/>
      <protection/>
    </xf>
    <xf numFmtId="43" fontId="6" fillId="35" borderId="40" xfId="20" applyNumberFormat="1" applyFont="1" applyFill="1" applyBorder="1" applyAlignment="1" applyProtection="1">
      <alignment horizontal="center" wrapText="1"/>
      <protection locked="0"/>
    </xf>
    <xf numFmtId="43" fontId="6" fillId="35" borderId="18" xfId="20" applyNumberFormat="1" applyFont="1" applyFill="1" applyBorder="1" applyAlignment="1" applyProtection="1">
      <alignment horizontal="center" wrapText="1"/>
      <protection locked="0"/>
    </xf>
    <xf numFmtId="43" fontId="6" fillId="35" borderId="40" xfId="20" applyNumberFormat="1" applyFont="1" applyFill="1" applyBorder="1" applyAlignment="1" applyProtection="1">
      <alignment horizontal="left" wrapText="1"/>
      <protection locked="0"/>
    </xf>
    <xf numFmtId="43" fontId="6" fillId="35" borderId="18" xfId="20" applyNumberFormat="1" applyFont="1" applyFill="1" applyBorder="1" applyAlignment="1" applyProtection="1">
      <alignment horizontal="left" wrapText="1"/>
      <protection locked="0"/>
    </xf>
    <xf numFmtId="43" fontId="6" fillId="35" borderId="52" xfId="20" applyNumberFormat="1" applyFont="1" applyFill="1" applyBorder="1" applyAlignment="1" applyProtection="1">
      <alignment horizontal="center" wrapText="1"/>
      <protection locked="0"/>
    </xf>
    <xf numFmtId="43" fontId="6" fillId="35" borderId="19" xfId="20" applyNumberFormat="1" applyFont="1" applyFill="1" applyBorder="1" applyAlignment="1" applyProtection="1">
      <alignment horizontal="center" wrapText="1"/>
      <protection locked="0"/>
    </xf>
    <xf numFmtId="43" fontId="6" fillId="35" borderId="55" xfId="20" applyNumberFormat="1" applyFont="1" applyFill="1" applyBorder="1" applyAlignment="1" applyProtection="1">
      <alignment horizontal="center" wrapText="1"/>
      <protection locked="0"/>
    </xf>
    <xf numFmtId="43" fontId="6" fillId="35" borderId="56" xfId="20" applyNumberFormat="1" applyFont="1" applyFill="1" applyBorder="1" applyAlignment="1" applyProtection="1">
      <alignment horizontal="center" wrapText="1"/>
      <protection locked="0"/>
    </xf>
    <xf numFmtId="43" fontId="6" fillId="35" borderId="50" xfId="20" applyNumberFormat="1" applyFont="1" applyFill="1" applyBorder="1" applyAlignment="1">
      <alignment horizontal="center" wrapText="1"/>
      <protection/>
    </xf>
    <xf numFmtId="43" fontId="6" fillId="35" borderId="36" xfId="20" applyNumberFormat="1" applyFont="1" applyFill="1" applyBorder="1" applyAlignment="1">
      <alignment horizontal="center" wrapText="1"/>
      <protection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  <cellStyle name="Komma 2" xfId="21"/>
    <cellStyle name="Standaard 3" xfId="22"/>
    <cellStyle name="Standaard 5" xfId="23"/>
    <cellStyle name="Standaard 4" xfId="24"/>
    <cellStyle name="Komma 3" xfId="25"/>
    <cellStyle name="Standaard 3 2" xfId="26"/>
    <cellStyle name="Standaard 6" xfId="27"/>
    <cellStyle name="Komma 4" xfId="28"/>
    <cellStyle name="Komma 2 3" xfId="29"/>
    <cellStyle name="Standaard 8" xfId="30"/>
    <cellStyle name="Standaard 2 4" xfId="31"/>
    <cellStyle name="Standaard 2 2" xfId="32"/>
    <cellStyle name="Komma 2 2" xfId="33"/>
    <cellStyle name="Standaard 3 5" xfId="34"/>
    <cellStyle name="Valuta 3" xfId="35"/>
    <cellStyle name="Standaard 4 4" xfId="36"/>
    <cellStyle name="Standaard 3 2 2" xfId="37"/>
    <cellStyle name="Valuta 2" xfId="38"/>
    <cellStyle name="Standaard 5 2" xfId="39"/>
    <cellStyle name="Standaard 6 4" xfId="40"/>
    <cellStyle name="Procent 2" xfId="41"/>
    <cellStyle name="Standaard 7" xfId="42"/>
    <cellStyle name="Standaard 2 3" xfId="43"/>
    <cellStyle name="Standaard 3 3" xfId="44"/>
    <cellStyle name="Standaard 4 2" xfId="45"/>
    <cellStyle name="Standaard 6 2" xfId="46"/>
    <cellStyle name="Procent 2 2" xfId="47"/>
    <cellStyle name="Standaard 7 2" xfId="48"/>
    <cellStyle name="Standaard 2 3 2" xfId="49"/>
    <cellStyle name="Standaard 3 4" xfId="50"/>
    <cellStyle name="Standaard 4 3" xfId="51"/>
    <cellStyle name="Standaard 6 3" xfId="52"/>
    <cellStyle name="Procent 2 3" xfId="53"/>
    <cellStyle name="Standaard 7 3" xfId="54"/>
    <cellStyle name="Standaard 3 3 2" xfId="55"/>
    <cellStyle name="Standaard 4 2 2" xfId="56"/>
    <cellStyle name="Standaard 6 2 2" xfId="57"/>
    <cellStyle name="Procent 2 2 2" xfId="58"/>
    <cellStyle name="Standaard 7 2 2" xfId="59"/>
    <cellStyle name="Titel" xfId="60"/>
    <cellStyle name="Kop 1" xfId="61"/>
    <cellStyle name="Kop 2" xfId="62"/>
    <cellStyle name="Kop 3" xfId="63"/>
    <cellStyle name="Kop 4" xfId="64"/>
    <cellStyle name="Goed" xfId="65"/>
    <cellStyle name="Ongeldig" xfId="66"/>
    <cellStyle name="Neutraal" xfId="67"/>
    <cellStyle name="Invoer" xfId="68"/>
    <cellStyle name="Uitvoer" xfId="69"/>
    <cellStyle name="Berekening" xfId="70"/>
    <cellStyle name="Gekoppelde cel" xfId="71"/>
    <cellStyle name="Controlecel" xfId="72"/>
    <cellStyle name="Waarschuwingstekst" xfId="73"/>
    <cellStyle name="Verklarende tekst" xfId="74"/>
    <cellStyle name="Totaal" xfId="75"/>
    <cellStyle name="Accent1" xfId="76"/>
    <cellStyle name="20% - Accent1" xfId="77"/>
    <cellStyle name="40% - Accent1" xfId="78"/>
    <cellStyle name="60% - Accent1" xfId="79"/>
    <cellStyle name="Accent2" xfId="80"/>
    <cellStyle name="20% - Accent2" xfId="81"/>
    <cellStyle name="40% - Accent2" xfId="82"/>
    <cellStyle name="60% - Accent2" xfId="83"/>
    <cellStyle name="Accent3" xfId="84"/>
    <cellStyle name="20% - Accent3" xfId="85"/>
    <cellStyle name="40% - Accent3" xfId="86"/>
    <cellStyle name="60% - Accent3" xfId="87"/>
    <cellStyle name="Accent4" xfId="88"/>
    <cellStyle name="20% - Accent4" xfId="89"/>
    <cellStyle name="40% - Accent4" xfId="90"/>
    <cellStyle name="60% - Accent4" xfId="91"/>
    <cellStyle name="Accent5" xfId="92"/>
    <cellStyle name="20% - Accent5" xfId="93"/>
    <cellStyle name="40% - Accent5" xfId="94"/>
    <cellStyle name="60% - Accent5" xfId="95"/>
    <cellStyle name="Accent6" xfId="96"/>
    <cellStyle name="20% - Accent6" xfId="97"/>
    <cellStyle name="40% - Accent6" xfId="98"/>
    <cellStyle name="60% - Accent6" xfId="99"/>
    <cellStyle name="Standaard 9" xfId="100"/>
    <cellStyle name="Komma 5" xfId="101"/>
    <cellStyle name="Notitie 2" xfId="102"/>
    <cellStyle name="Standaard 10" xfId="103"/>
    <cellStyle name="Komma 6" xfId="104"/>
    <cellStyle name="Notitie 3" xfId="105"/>
    <cellStyle name="20% - Accent1 2" xfId="106"/>
    <cellStyle name="40% - Accent1 2" xfId="107"/>
    <cellStyle name="20% - Accent2 2" xfId="108"/>
    <cellStyle name="40% - Accent2 2" xfId="109"/>
    <cellStyle name="20% - Accent3 2" xfId="110"/>
    <cellStyle name="40% - Accent3 2" xfId="111"/>
    <cellStyle name="20% - Accent4 2" xfId="112"/>
    <cellStyle name="40% - Accent4 2" xfId="113"/>
    <cellStyle name="20% - Accent5 2" xfId="114"/>
    <cellStyle name="40% - Accent5 2" xfId="115"/>
    <cellStyle name="20% - Accent6 2" xfId="116"/>
    <cellStyle name="40% - Accent6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onnections" Target="connection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customXml" Target="../customXml/item5.xml" /><Relationship Id="rId12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uijel, Christel (CCE)" id="{E85159C0-47A9-416A-9E3E-991E6A1C72D4}" userId="S::c.buijel@venlo.nl::5345c735-dd9f-437c-b5cf-44030e971e8c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2-05-16T12:19:45.21" personId="{E85159C0-47A9-416A-9E3E-991E6A1C72D4}" id="{7952F81A-B22A-45A5-8CD9-4A5F3BF39958}">
    <text>1/12 jaar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3" Type="http://schemas.microsoft.com/office/2017/10/relationships/threadedComment" Target="../threadedComments/threadedComment1.xml" /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000396251678"/>
    <pageSetUpPr fitToPage="1"/>
  </sheetPr>
  <dimension ref="B1:AE50"/>
  <sheetViews>
    <sheetView tabSelected="1" workbookViewId="0" topLeftCell="A1">
      <selection activeCell="E27" sqref="E27"/>
    </sheetView>
  </sheetViews>
  <sheetFormatPr defaultColWidth="9.140625" defaultRowHeight="15"/>
  <cols>
    <col min="1" max="1" width="2.7109375" style="20" customWidth="1"/>
    <col min="2" max="2" width="92.140625" style="31" bestFit="1" customWidth="1"/>
    <col min="3" max="14" width="12.7109375" style="91" customWidth="1"/>
    <col min="15" max="15" width="11.421875" style="109" bestFit="1" customWidth="1"/>
    <col min="16" max="16" width="9.28125" style="20" bestFit="1" customWidth="1"/>
    <col min="17" max="17" width="5.7109375" style="20" customWidth="1"/>
    <col min="18" max="18" width="21.00390625" style="20" customWidth="1"/>
    <col min="19" max="19" width="9.00390625" style="20" customWidth="1"/>
    <col min="20" max="23" width="11.7109375" style="19" customWidth="1"/>
    <col min="24" max="24" width="14.28125" style="19" bestFit="1" customWidth="1"/>
    <col min="25" max="25" width="33.00390625" style="19" customWidth="1"/>
    <col min="26" max="26" width="2.7109375" style="19" customWidth="1"/>
    <col min="27" max="27" width="94.140625" style="19" customWidth="1"/>
    <col min="28" max="16384" width="9.140625" style="20" customWidth="1"/>
  </cols>
  <sheetData>
    <row r="1" spans="2:27" ht="15" customHeight="1" thickBot="1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01"/>
      <c r="Q1" s="17"/>
      <c r="R1" s="17"/>
      <c r="S1" s="17"/>
      <c r="T1" s="18"/>
      <c r="U1" s="18"/>
      <c r="V1" s="18"/>
      <c r="W1" s="18"/>
      <c r="X1" s="18"/>
      <c r="Y1" s="18"/>
      <c r="Z1" s="18"/>
      <c r="AA1" s="18"/>
    </row>
    <row r="2" spans="2:27" s="22" customFormat="1" ht="15" customHeight="1">
      <c r="B2" s="40" t="s">
        <v>33</v>
      </c>
      <c r="C2" s="182" t="s">
        <v>3</v>
      </c>
      <c r="D2" s="182" t="s">
        <v>14</v>
      </c>
      <c r="E2" s="182" t="s">
        <v>2</v>
      </c>
      <c r="F2" s="180" t="s">
        <v>4</v>
      </c>
      <c r="G2" s="182" t="s">
        <v>15</v>
      </c>
      <c r="H2" s="180" t="s">
        <v>6</v>
      </c>
      <c r="I2" s="182" t="s">
        <v>5</v>
      </c>
      <c r="J2" s="182" t="s">
        <v>16</v>
      </c>
      <c r="K2" s="184" t="s">
        <v>1</v>
      </c>
      <c r="L2" s="188" t="s">
        <v>28</v>
      </c>
      <c r="M2" s="188" t="s">
        <v>47</v>
      </c>
      <c r="N2" s="186" t="s">
        <v>17</v>
      </c>
      <c r="O2" s="102"/>
      <c r="Q2" s="116"/>
      <c r="R2" s="117"/>
      <c r="S2" s="29"/>
      <c r="T2" s="118"/>
      <c r="U2" s="118"/>
      <c r="V2" s="118"/>
      <c r="W2" s="119"/>
      <c r="X2" s="131"/>
      <c r="Y2" s="21"/>
      <c r="Z2" s="21"/>
      <c r="AA2" s="18"/>
    </row>
    <row r="3" spans="2:31" s="22" customFormat="1" ht="15" customHeight="1" thickBot="1">
      <c r="B3" s="41"/>
      <c r="C3" s="183"/>
      <c r="D3" s="183"/>
      <c r="E3" s="183"/>
      <c r="F3" s="181"/>
      <c r="G3" s="183"/>
      <c r="H3" s="181"/>
      <c r="I3" s="183"/>
      <c r="J3" s="183"/>
      <c r="K3" s="185"/>
      <c r="L3" s="189"/>
      <c r="M3" s="189"/>
      <c r="N3" s="187"/>
      <c r="O3" s="102"/>
      <c r="Q3" s="116"/>
      <c r="R3" s="120"/>
      <c r="S3" s="29"/>
      <c r="T3" s="5"/>
      <c r="U3" s="5"/>
      <c r="V3" s="5"/>
      <c r="W3" s="5"/>
      <c r="X3" s="132"/>
      <c r="Y3" s="21"/>
      <c r="Z3" s="21"/>
      <c r="AA3" s="17"/>
      <c r="AB3" s="20"/>
      <c r="AC3" s="19"/>
      <c r="AD3" s="19"/>
      <c r="AE3" s="19"/>
    </row>
    <row r="4" spans="2:31" s="22" customFormat="1" ht="15">
      <c r="B4" s="42" t="s">
        <v>19</v>
      </c>
      <c r="C4" s="43">
        <v>750</v>
      </c>
      <c r="D4" s="44">
        <v>0</v>
      </c>
      <c r="E4" s="43">
        <v>1200</v>
      </c>
      <c r="F4" s="44">
        <v>3600</v>
      </c>
      <c r="G4" s="43">
        <v>2800</v>
      </c>
      <c r="H4" s="44">
        <v>0</v>
      </c>
      <c r="I4" s="43">
        <v>0</v>
      </c>
      <c r="J4" s="43">
        <v>3300</v>
      </c>
      <c r="K4" s="47">
        <v>0</v>
      </c>
      <c r="L4" s="171">
        <v>0</v>
      </c>
      <c r="M4" s="171">
        <v>500</v>
      </c>
      <c r="N4" s="45">
        <f aca="true" t="shared" si="0" ref="N4:N13">SUM(C4:M4)</f>
        <v>12150</v>
      </c>
      <c r="O4" s="103"/>
      <c r="Q4" s="116"/>
      <c r="R4" s="121"/>
      <c r="S4" s="29"/>
      <c r="T4" s="21"/>
      <c r="U4" s="21"/>
      <c r="V4" s="5"/>
      <c r="W4" s="5"/>
      <c r="X4" s="132"/>
      <c r="Y4" s="21"/>
      <c r="Z4" s="21"/>
      <c r="AA4" s="17"/>
      <c r="AB4" s="20"/>
      <c r="AC4" s="5"/>
      <c r="AD4" s="19"/>
      <c r="AE4" s="19"/>
    </row>
    <row r="5" spans="2:31" s="22" customFormat="1" ht="15">
      <c r="B5" s="46" t="s">
        <v>20</v>
      </c>
      <c r="C5" s="47">
        <v>624.95</v>
      </c>
      <c r="D5" s="47">
        <v>0</v>
      </c>
      <c r="E5" s="47">
        <v>663.3100000000001</v>
      </c>
      <c r="F5" s="47">
        <v>2242.7</v>
      </c>
      <c r="G5" s="47">
        <v>479.25</v>
      </c>
      <c r="H5" s="47">
        <v>199.7</v>
      </c>
      <c r="I5" s="47">
        <v>265.95</v>
      </c>
      <c r="J5" s="47">
        <v>95.39999999999999</v>
      </c>
      <c r="K5" s="47">
        <v>0</v>
      </c>
      <c r="L5" s="172">
        <v>0</v>
      </c>
      <c r="M5" s="172">
        <v>0</v>
      </c>
      <c r="N5" s="48">
        <f t="shared" si="0"/>
        <v>4571.259999999999</v>
      </c>
      <c r="O5" s="103"/>
      <c r="Q5" s="116"/>
      <c r="R5" s="122"/>
      <c r="S5" s="10"/>
      <c r="T5" s="11"/>
      <c r="U5" s="11"/>
      <c r="V5" s="11"/>
      <c r="W5" s="1"/>
      <c r="X5" s="133"/>
      <c r="Y5" s="21"/>
      <c r="Z5" s="21"/>
      <c r="AA5" s="17"/>
      <c r="AB5" s="20"/>
      <c r="AC5" s="19"/>
      <c r="AD5" s="19"/>
      <c r="AE5" s="19"/>
    </row>
    <row r="6" spans="2:31" s="23" customFormat="1" ht="13.5" customHeight="1">
      <c r="B6" s="46" t="s">
        <v>36</v>
      </c>
      <c r="C6" s="47">
        <v>632.55</v>
      </c>
      <c r="D6" s="47">
        <v>2921.95</v>
      </c>
      <c r="E6" s="47">
        <v>0</v>
      </c>
      <c r="F6" s="47">
        <v>579.5</v>
      </c>
      <c r="G6" s="47">
        <v>654.3</v>
      </c>
      <c r="H6" s="47">
        <v>0</v>
      </c>
      <c r="I6" s="47">
        <v>3332.71</v>
      </c>
      <c r="J6" s="47">
        <v>740.43</v>
      </c>
      <c r="K6" s="47">
        <v>18.9</v>
      </c>
      <c r="L6" s="172">
        <v>0</v>
      </c>
      <c r="M6" s="172">
        <v>0</v>
      </c>
      <c r="N6" s="48">
        <f t="shared" si="0"/>
        <v>8880.34</v>
      </c>
      <c r="O6" s="103"/>
      <c r="Q6" s="123"/>
      <c r="R6" s="122"/>
      <c r="S6" s="10"/>
      <c r="T6" s="11"/>
      <c r="U6" s="11"/>
      <c r="V6" s="11"/>
      <c r="W6" s="1"/>
      <c r="X6" s="133"/>
      <c r="Y6" s="21"/>
      <c r="Z6" s="21"/>
      <c r="AA6" s="17"/>
      <c r="AB6" s="20"/>
      <c r="AC6" s="19"/>
      <c r="AD6" s="18"/>
      <c r="AE6" s="19"/>
    </row>
    <row r="7" spans="2:31" ht="15">
      <c r="B7" s="46" t="s">
        <v>21</v>
      </c>
      <c r="C7" s="47">
        <v>110.45</v>
      </c>
      <c r="D7" s="47">
        <v>0</v>
      </c>
      <c r="E7" s="47">
        <v>0</v>
      </c>
      <c r="F7" s="47">
        <v>888.9300000000001</v>
      </c>
      <c r="G7" s="47">
        <v>0</v>
      </c>
      <c r="H7" s="47">
        <v>252.95</v>
      </c>
      <c r="I7" s="47">
        <v>0</v>
      </c>
      <c r="J7" s="47">
        <v>68.35</v>
      </c>
      <c r="K7" s="47">
        <v>0</v>
      </c>
      <c r="L7" s="172">
        <v>0</v>
      </c>
      <c r="M7" s="172">
        <v>0</v>
      </c>
      <c r="N7" s="48">
        <f t="shared" si="0"/>
        <v>1320.68</v>
      </c>
      <c r="O7" s="103"/>
      <c r="Q7" s="17"/>
      <c r="R7" s="122"/>
      <c r="S7" s="10"/>
      <c r="T7" s="11"/>
      <c r="U7" s="11"/>
      <c r="V7" s="11"/>
      <c r="W7" s="1"/>
      <c r="X7" s="134"/>
      <c r="Y7" s="21"/>
      <c r="Z7" s="21"/>
      <c r="AA7" s="17"/>
      <c r="AC7" s="19"/>
      <c r="AD7" s="24"/>
      <c r="AE7" s="19"/>
    </row>
    <row r="8" spans="2:31" s="25" customFormat="1" ht="15">
      <c r="B8" s="46" t="s">
        <v>22</v>
      </c>
      <c r="C8" s="47">
        <v>511.83</v>
      </c>
      <c r="D8" s="47">
        <v>0</v>
      </c>
      <c r="E8" s="47">
        <v>0</v>
      </c>
      <c r="F8" s="47">
        <v>0</v>
      </c>
      <c r="G8" s="47">
        <v>0</v>
      </c>
      <c r="H8" s="47">
        <v>21.55</v>
      </c>
      <c r="I8" s="47">
        <v>1131.96</v>
      </c>
      <c r="J8" s="47">
        <v>0</v>
      </c>
      <c r="K8" s="47">
        <v>0</v>
      </c>
      <c r="L8" s="172">
        <v>0</v>
      </c>
      <c r="M8" s="172">
        <v>0</v>
      </c>
      <c r="N8" s="48">
        <f t="shared" si="0"/>
        <v>1665.3400000000001</v>
      </c>
      <c r="O8" s="103"/>
      <c r="Q8" s="124"/>
      <c r="R8" s="122"/>
      <c r="S8" s="10"/>
      <c r="T8" s="11"/>
      <c r="U8" s="11"/>
      <c r="V8" s="11"/>
      <c r="W8" s="1"/>
      <c r="X8" s="134"/>
      <c r="Y8" s="21"/>
      <c r="Z8" s="21"/>
      <c r="AA8" s="17"/>
      <c r="AC8" s="19"/>
      <c r="AD8" s="19"/>
      <c r="AE8" s="19"/>
    </row>
    <row r="9" spans="2:31" ht="15">
      <c r="B9" s="46" t="s">
        <v>23</v>
      </c>
      <c r="C9" s="47">
        <v>0</v>
      </c>
      <c r="D9" s="47">
        <v>0</v>
      </c>
      <c r="E9" s="47">
        <v>260.25</v>
      </c>
      <c r="F9" s="47">
        <v>163.18</v>
      </c>
      <c r="G9" s="47">
        <v>0</v>
      </c>
      <c r="H9" s="47">
        <v>389.39</v>
      </c>
      <c r="I9" s="47">
        <v>36.5</v>
      </c>
      <c r="J9" s="47">
        <v>375</v>
      </c>
      <c r="K9" s="47">
        <v>0</v>
      </c>
      <c r="L9" s="172">
        <v>0</v>
      </c>
      <c r="M9" s="172">
        <v>0</v>
      </c>
      <c r="N9" s="48">
        <f t="shared" si="0"/>
        <v>1224.32</v>
      </c>
      <c r="O9" s="103"/>
      <c r="Q9" s="17"/>
      <c r="R9" s="122"/>
      <c r="S9" s="10"/>
      <c r="T9" s="11"/>
      <c r="U9" s="11"/>
      <c r="V9" s="11"/>
      <c r="W9" s="1"/>
      <c r="X9" s="134"/>
      <c r="Y9" s="21"/>
      <c r="Z9" s="21"/>
      <c r="AA9" s="17"/>
      <c r="AC9" s="19"/>
      <c r="AD9" s="19"/>
      <c r="AE9" s="19"/>
    </row>
    <row r="10" spans="2:31" ht="15">
      <c r="B10" s="46" t="s">
        <v>0</v>
      </c>
      <c r="C10" s="47">
        <v>442.59999999999997</v>
      </c>
      <c r="D10" s="47">
        <v>0</v>
      </c>
      <c r="E10" s="47">
        <v>974.26</v>
      </c>
      <c r="F10" s="47">
        <v>709.4</v>
      </c>
      <c r="G10" s="47">
        <v>44.4</v>
      </c>
      <c r="H10" s="47">
        <v>32.8</v>
      </c>
      <c r="I10" s="47">
        <v>153.27</v>
      </c>
      <c r="J10" s="47">
        <v>139.85</v>
      </c>
      <c r="K10" s="47">
        <v>0</v>
      </c>
      <c r="L10" s="172">
        <v>0</v>
      </c>
      <c r="M10" s="172">
        <v>100</v>
      </c>
      <c r="N10" s="48">
        <f t="shared" si="0"/>
        <v>2596.58</v>
      </c>
      <c r="O10" s="103"/>
      <c r="Q10" s="17"/>
      <c r="R10" s="122"/>
      <c r="S10" s="10"/>
      <c r="T10" s="11"/>
      <c r="U10" s="11"/>
      <c r="V10" s="11"/>
      <c r="W10" s="1"/>
      <c r="X10" s="134"/>
      <c r="Y10" s="21"/>
      <c r="Z10" s="21"/>
      <c r="AA10" s="17"/>
      <c r="AC10" s="19"/>
      <c r="AD10" s="19"/>
      <c r="AE10" s="19"/>
    </row>
    <row r="11" spans="2:31" ht="15">
      <c r="B11" s="46" t="s">
        <v>24</v>
      </c>
      <c r="C11" s="47">
        <v>2250</v>
      </c>
      <c r="D11" s="47">
        <v>362.99</v>
      </c>
      <c r="E11" s="47">
        <v>149.22</v>
      </c>
      <c r="F11" s="47">
        <v>151.47</v>
      </c>
      <c r="G11" s="47">
        <v>1105.32</v>
      </c>
      <c r="H11" s="47">
        <v>233.81</v>
      </c>
      <c r="I11" s="47">
        <v>0</v>
      </c>
      <c r="J11" s="47">
        <v>824.9000000000001</v>
      </c>
      <c r="K11" s="47">
        <v>0</v>
      </c>
      <c r="L11" s="172">
        <v>0</v>
      </c>
      <c r="M11" s="172">
        <v>0</v>
      </c>
      <c r="N11" s="48">
        <f t="shared" si="0"/>
        <v>5077.709999999999</v>
      </c>
      <c r="O11" s="103"/>
      <c r="Q11" s="17"/>
      <c r="R11" s="122"/>
      <c r="S11" s="10"/>
      <c r="T11" s="11"/>
      <c r="U11" s="11"/>
      <c r="V11" s="11"/>
      <c r="W11" s="29"/>
      <c r="X11" s="133"/>
      <c r="Y11" s="21"/>
      <c r="Z11" s="21"/>
      <c r="AA11" s="17"/>
      <c r="AC11" s="19"/>
      <c r="AD11" s="19"/>
      <c r="AE11" s="19"/>
    </row>
    <row r="12" spans="2:31" ht="15">
      <c r="B12" s="46" t="s">
        <v>7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172">
        <v>0</v>
      </c>
      <c r="M12" s="172">
        <v>6.4</v>
      </c>
      <c r="N12" s="48">
        <f t="shared" si="0"/>
        <v>6.4</v>
      </c>
      <c r="O12" s="103"/>
      <c r="Q12" s="17"/>
      <c r="R12" s="122"/>
      <c r="S12" s="10"/>
      <c r="T12" s="11"/>
      <c r="U12" s="11"/>
      <c r="V12" s="11"/>
      <c r="W12" s="1"/>
      <c r="X12" s="135"/>
      <c r="Y12" s="125"/>
      <c r="Z12" s="26"/>
      <c r="AA12" s="126"/>
      <c r="AC12" s="19"/>
      <c r="AD12" s="19"/>
      <c r="AE12" s="19"/>
    </row>
    <row r="13" spans="2:31" ht="15" thickBot="1">
      <c r="B13" s="49" t="s">
        <v>25</v>
      </c>
      <c r="C13" s="50">
        <v>159.14999999999998</v>
      </c>
      <c r="D13" s="50">
        <v>0</v>
      </c>
      <c r="E13" s="50">
        <v>3074.12</v>
      </c>
      <c r="F13" s="50">
        <v>0</v>
      </c>
      <c r="G13" s="50">
        <v>1200</v>
      </c>
      <c r="H13" s="50">
        <v>200.7</v>
      </c>
      <c r="I13" s="50">
        <v>30</v>
      </c>
      <c r="J13" s="50">
        <v>119.27199999999999</v>
      </c>
      <c r="K13" s="47">
        <v>0</v>
      </c>
      <c r="L13" s="173">
        <v>0</v>
      </c>
      <c r="M13" s="173">
        <v>6.4</v>
      </c>
      <c r="N13" s="51">
        <f t="shared" si="0"/>
        <v>4789.642</v>
      </c>
      <c r="O13" s="103"/>
      <c r="Q13" s="17"/>
      <c r="R13" s="122"/>
      <c r="S13" s="10"/>
      <c r="T13" s="11"/>
      <c r="U13" s="11"/>
      <c r="V13" s="11"/>
      <c r="W13" s="1"/>
      <c r="X13" s="133"/>
      <c r="Y13" s="21"/>
      <c r="Z13" s="27"/>
      <c r="AA13" s="126"/>
      <c r="AC13" s="19"/>
      <c r="AD13" s="19"/>
      <c r="AE13" s="19"/>
    </row>
    <row r="14" spans="2:31" ht="15" thickBot="1">
      <c r="B14" s="52" t="s">
        <v>34</v>
      </c>
      <c r="C14" s="53">
        <f aca="true" t="shared" si="1" ref="C14:N14">SUM(C4:C13)</f>
        <v>5481.529999999999</v>
      </c>
      <c r="D14" s="53">
        <f t="shared" si="1"/>
        <v>3284.9399999999996</v>
      </c>
      <c r="E14" s="53">
        <f t="shared" si="1"/>
        <v>6321.16</v>
      </c>
      <c r="F14" s="53">
        <f t="shared" si="1"/>
        <v>8335.18</v>
      </c>
      <c r="G14" s="53">
        <f t="shared" si="1"/>
        <v>6283.27</v>
      </c>
      <c r="H14" s="53">
        <f t="shared" si="1"/>
        <v>1330.8999999999999</v>
      </c>
      <c r="I14" s="53">
        <f t="shared" si="1"/>
        <v>4950.39</v>
      </c>
      <c r="J14" s="53">
        <f t="shared" si="1"/>
        <v>5663.202</v>
      </c>
      <c r="K14" s="54">
        <f t="shared" si="1"/>
        <v>18.9</v>
      </c>
      <c r="L14" s="174">
        <f aca="true" t="shared" si="2" ref="L14:M14">SUM(L4:L13)</f>
        <v>0</v>
      </c>
      <c r="M14" s="174">
        <f t="shared" si="2"/>
        <v>612.8</v>
      </c>
      <c r="N14" s="55">
        <f t="shared" si="1"/>
        <v>42282.272</v>
      </c>
      <c r="O14" s="104"/>
      <c r="Q14" s="17"/>
      <c r="R14" s="122"/>
      <c r="S14" s="10"/>
      <c r="T14" s="28"/>
      <c r="U14" s="11"/>
      <c r="V14" s="28"/>
      <c r="W14" s="29"/>
      <c r="X14" s="134"/>
      <c r="Y14" s="21"/>
      <c r="Z14" s="21"/>
      <c r="AA14" s="126"/>
      <c r="AC14" s="19"/>
      <c r="AD14" s="19"/>
      <c r="AE14" s="19"/>
    </row>
    <row r="15" spans="2:31" ht="15" thickBot="1">
      <c r="B15" s="56" t="s">
        <v>37</v>
      </c>
      <c r="C15" s="35">
        <v>10620</v>
      </c>
      <c r="D15" s="35">
        <v>9460</v>
      </c>
      <c r="E15" s="35">
        <v>9460</v>
      </c>
      <c r="F15" s="35">
        <v>7140</v>
      </c>
      <c r="G15" s="35">
        <v>7140</v>
      </c>
      <c r="H15" s="35">
        <v>7140</v>
      </c>
      <c r="I15" s="35">
        <v>5980</v>
      </c>
      <c r="J15" s="35">
        <v>5250</v>
      </c>
      <c r="K15" s="36">
        <v>3660</v>
      </c>
      <c r="L15" s="175">
        <v>3660</v>
      </c>
      <c r="M15" s="175">
        <v>1230</v>
      </c>
      <c r="N15" s="57">
        <f>SUM(C15:M15)</f>
        <v>70740</v>
      </c>
      <c r="O15" s="104"/>
      <c r="Q15" s="17"/>
      <c r="R15" s="127"/>
      <c r="S15" s="12"/>
      <c r="T15" s="5"/>
      <c r="U15" s="5"/>
      <c r="V15" s="5"/>
      <c r="W15" s="1"/>
      <c r="X15" s="135"/>
      <c r="Y15" s="21"/>
      <c r="Z15" s="21"/>
      <c r="AA15" s="126"/>
      <c r="AC15" s="19"/>
      <c r="AD15" s="19"/>
      <c r="AE15" s="19"/>
    </row>
    <row r="16" spans="2:31" ht="15">
      <c r="B16" s="58" t="s">
        <v>35</v>
      </c>
      <c r="C16" s="59">
        <f>SUM(C15-C14)</f>
        <v>5138.470000000001</v>
      </c>
      <c r="D16" s="59">
        <f aca="true" t="shared" si="3" ref="D16:N16">D15-D14</f>
        <v>6175.06</v>
      </c>
      <c r="E16" s="59">
        <f t="shared" si="3"/>
        <v>3138.84</v>
      </c>
      <c r="F16" s="59">
        <f t="shared" si="3"/>
        <v>-1195.1800000000003</v>
      </c>
      <c r="G16" s="59">
        <f t="shared" si="3"/>
        <v>856.7299999999996</v>
      </c>
      <c r="H16" s="59">
        <f t="shared" si="3"/>
        <v>5809.1</v>
      </c>
      <c r="I16" s="59">
        <f t="shared" si="3"/>
        <v>1029.6099999999997</v>
      </c>
      <c r="J16" s="59">
        <f t="shared" si="3"/>
        <v>-413.2020000000002</v>
      </c>
      <c r="K16" s="60">
        <f t="shared" si="3"/>
        <v>3641.1</v>
      </c>
      <c r="L16" s="61">
        <f aca="true" t="shared" si="4" ref="L16:M16">L15-L14</f>
        <v>3660</v>
      </c>
      <c r="M16" s="61">
        <f t="shared" si="4"/>
        <v>617.2</v>
      </c>
      <c r="N16" s="61">
        <f t="shared" si="3"/>
        <v>28457.728000000003</v>
      </c>
      <c r="O16" s="105"/>
      <c r="Q16" s="17"/>
      <c r="R16" s="128"/>
      <c r="S16" s="1"/>
      <c r="T16" s="18"/>
      <c r="U16" s="18"/>
      <c r="V16" s="18"/>
      <c r="W16" s="1"/>
      <c r="X16" s="29"/>
      <c r="Y16" s="21"/>
      <c r="Z16" s="21"/>
      <c r="AA16" s="126"/>
      <c r="AC16" s="19"/>
      <c r="AD16" s="19"/>
      <c r="AE16" s="19"/>
    </row>
    <row r="17" spans="2:31" ht="15" thickBot="1"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103"/>
      <c r="Q17" s="17"/>
      <c r="R17" s="128"/>
      <c r="S17" s="1"/>
      <c r="T17" s="130"/>
      <c r="U17" s="130"/>
      <c r="V17" s="130"/>
      <c r="W17" s="5"/>
      <c r="X17" s="18"/>
      <c r="Y17" s="18"/>
      <c r="Z17" s="21"/>
      <c r="AA17" s="126"/>
      <c r="AC17" s="19"/>
      <c r="AD17" s="19"/>
      <c r="AE17" s="19"/>
    </row>
    <row r="18" spans="2:27" ht="15">
      <c r="B18" s="65" t="s">
        <v>38</v>
      </c>
      <c r="C18" s="113">
        <v>2548.8</v>
      </c>
      <c r="D18" s="114">
        <v>1858.03</v>
      </c>
      <c r="E18" s="113">
        <v>2270.4</v>
      </c>
      <c r="F18" s="114">
        <v>1598.35</v>
      </c>
      <c r="G18" s="113">
        <v>1582.12</v>
      </c>
      <c r="H18" s="114">
        <v>1713.6</v>
      </c>
      <c r="I18" s="113">
        <v>1435.2</v>
      </c>
      <c r="J18" s="113">
        <v>1435.1</v>
      </c>
      <c r="K18" s="114">
        <v>878.4</v>
      </c>
      <c r="L18" s="176">
        <v>878.4</v>
      </c>
      <c r="M18" s="176">
        <v>0</v>
      </c>
      <c r="N18" s="115">
        <f>SUM(C18:M18)</f>
        <v>16198.400000000001</v>
      </c>
      <c r="O18" s="103"/>
      <c r="Q18" s="17"/>
      <c r="R18" s="17"/>
      <c r="S18" s="17"/>
      <c r="T18" s="18"/>
      <c r="U18" s="18"/>
      <c r="V18" s="18"/>
      <c r="W18" s="18"/>
      <c r="X18" s="18"/>
      <c r="Y18" s="18"/>
      <c r="Z18" s="18"/>
      <c r="AA18" s="5"/>
    </row>
    <row r="19" spans="2:27" ht="15">
      <c r="B19" s="66" t="s">
        <v>39</v>
      </c>
      <c r="C19" s="67">
        <f aca="true" t="shared" si="5" ref="C19:K19">C16</f>
        <v>5138.470000000001</v>
      </c>
      <c r="D19" s="68">
        <v>4418.76</v>
      </c>
      <c r="E19" s="67">
        <f t="shared" si="5"/>
        <v>3138.84</v>
      </c>
      <c r="F19" s="68">
        <f t="shared" si="5"/>
        <v>-1195.1800000000003</v>
      </c>
      <c r="G19" s="67">
        <f t="shared" si="5"/>
        <v>856.7299999999996</v>
      </c>
      <c r="H19" s="68">
        <f t="shared" si="5"/>
        <v>5809.1</v>
      </c>
      <c r="I19" s="67">
        <f t="shared" si="5"/>
        <v>1029.6099999999997</v>
      </c>
      <c r="J19" s="67">
        <f t="shared" si="5"/>
        <v>-413.2020000000002</v>
      </c>
      <c r="K19" s="68">
        <f t="shared" si="5"/>
        <v>3641.1</v>
      </c>
      <c r="L19" s="177">
        <f aca="true" t="shared" si="6" ref="L19:M19">L16</f>
        <v>3660</v>
      </c>
      <c r="M19" s="177">
        <f t="shared" si="6"/>
        <v>617.2</v>
      </c>
      <c r="N19" s="69">
        <f>SUM(C19:M19)</f>
        <v>26701.428</v>
      </c>
      <c r="O19" s="103"/>
      <c r="Q19" s="17"/>
      <c r="R19" s="17"/>
      <c r="S19" s="17"/>
      <c r="T19" s="18"/>
      <c r="U19" s="18"/>
      <c r="V19" s="18"/>
      <c r="W19" s="18"/>
      <c r="X19" s="18"/>
      <c r="Y19" s="18"/>
      <c r="Z19" s="18"/>
      <c r="AA19" s="129"/>
    </row>
    <row r="20" spans="2:15" ht="15">
      <c r="B20" s="58" t="s">
        <v>29</v>
      </c>
      <c r="C20" s="70">
        <f aca="true" t="shared" si="7" ref="C20:N20">SUM(C18:C19)</f>
        <v>7687.270000000001</v>
      </c>
      <c r="D20" s="71">
        <f t="shared" si="7"/>
        <v>6276.79</v>
      </c>
      <c r="E20" s="70">
        <f t="shared" si="7"/>
        <v>5409.24</v>
      </c>
      <c r="F20" s="71">
        <f t="shared" si="7"/>
        <v>403.1699999999996</v>
      </c>
      <c r="G20" s="70">
        <f t="shared" si="7"/>
        <v>2438.8499999999995</v>
      </c>
      <c r="H20" s="71">
        <f t="shared" si="7"/>
        <v>7522.700000000001</v>
      </c>
      <c r="I20" s="70">
        <f t="shared" si="7"/>
        <v>2464.8099999999995</v>
      </c>
      <c r="J20" s="70">
        <f t="shared" si="7"/>
        <v>1021.8979999999997</v>
      </c>
      <c r="K20" s="71">
        <f t="shared" si="7"/>
        <v>4519.5</v>
      </c>
      <c r="L20" s="72">
        <f aca="true" t="shared" si="8" ref="L20:M20">SUM(L18:L19)</f>
        <v>4538.4</v>
      </c>
      <c r="M20" s="72">
        <f t="shared" si="8"/>
        <v>617.2</v>
      </c>
      <c r="N20" s="72">
        <f t="shared" si="7"/>
        <v>42899.828</v>
      </c>
      <c r="O20" s="104"/>
    </row>
    <row r="21" spans="2:15" ht="15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103"/>
    </row>
    <row r="22" spans="2:16" ht="15">
      <c r="B22" s="66" t="s">
        <v>41</v>
      </c>
      <c r="C22" s="73">
        <f aca="true" t="shared" si="9" ref="C22:K22">C15*0.3</f>
        <v>3186</v>
      </c>
      <c r="D22" s="74">
        <f t="shared" si="9"/>
        <v>2838</v>
      </c>
      <c r="E22" s="73">
        <f t="shared" si="9"/>
        <v>2838</v>
      </c>
      <c r="F22" s="74">
        <f t="shared" si="9"/>
        <v>2142</v>
      </c>
      <c r="G22" s="73">
        <f t="shared" si="9"/>
        <v>2142</v>
      </c>
      <c r="H22" s="74">
        <f t="shared" si="9"/>
        <v>2142</v>
      </c>
      <c r="I22" s="73">
        <f t="shared" si="9"/>
        <v>1794</v>
      </c>
      <c r="J22" s="73">
        <f t="shared" si="9"/>
        <v>1575</v>
      </c>
      <c r="K22" s="74">
        <f t="shared" si="9"/>
        <v>1098</v>
      </c>
      <c r="L22" s="178">
        <f aca="true" t="shared" si="10" ref="L22:M22">L15*0.3</f>
        <v>1098</v>
      </c>
      <c r="M22" s="178">
        <f t="shared" si="10"/>
        <v>369</v>
      </c>
      <c r="N22" s="75">
        <f>SUM(C22:M22)</f>
        <v>21222</v>
      </c>
      <c r="O22" s="110" t="s">
        <v>31</v>
      </c>
      <c r="P22" s="100">
        <f>N15*0.3</f>
        <v>21222</v>
      </c>
    </row>
    <row r="23" spans="2:15" ht="15" thickBot="1">
      <c r="B23" s="6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6"/>
      <c r="O23" s="103"/>
    </row>
    <row r="24" spans="2:15" ht="15.75" thickBot="1">
      <c r="B24" s="77" t="s">
        <v>26</v>
      </c>
      <c r="C24" s="78">
        <f aca="true" t="shared" si="11" ref="C24:K24">IF(AND(C20&lt;C22,C20&gt;=0,C20),0,(IF(C20&lt;=0,C20,(C20-C22))))</f>
        <v>4501.270000000001</v>
      </c>
      <c r="D24" s="78">
        <f t="shared" si="11"/>
        <v>3438.79</v>
      </c>
      <c r="E24" s="78">
        <f>IF(AND(E20&lt;E22,E20&gt;=0,E20),0,(IF(E20&lt;=0,E20,(E20-E22))))</f>
        <v>2571.24</v>
      </c>
      <c r="F24" s="78">
        <f t="shared" si="11"/>
        <v>0</v>
      </c>
      <c r="G24" s="79">
        <f>IF(AND(G20&lt;G22,G20&gt;=0,G20),0,(IF(G20&lt;=0,G20,(G20-G22))))</f>
        <v>296.84999999999945</v>
      </c>
      <c r="H24" s="78">
        <f t="shared" si="11"/>
        <v>5380.700000000001</v>
      </c>
      <c r="I24" s="79">
        <f t="shared" si="11"/>
        <v>670.8099999999995</v>
      </c>
      <c r="J24" s="79">
        <f t="shared" si="11"/>
        <v>0</v>
      </c>
      <c r="K24" s="78">
        <f t="shared" si="11"/>
        <v>3421.5</v>
      </c>
      <c r="L24" s="78">
        <f aca="true" t="shared" si="12" ref="L24:M24">IF(AND(L20&lt;L22,L20&gt;=0,L20),0,(IF(L20&lt;=0,L20,(L20-L22))))</f>
        <v>3440.3999999999996</v>
      </c>
      <c r="M24" s="78">
        <f t="shared" si="12"/>
        <v>248.20000000000005</v>
      </c>
      <c r="N24" s="78">
        <f>SUM(C24:M24)</f>
        <v>23969.760000000006</v>
      </c>
      <c r="O24" s="111" t="s">
        <v>32</v>
      </c>
    </row>
    <row r="25" spans="2:15" ht="15">
      <c r="B25" s="62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1" t="s">
        <v>27</v>
      </c>
      <c r="O25" s="106"/>
    </row>
    <row r="26" spans="2:18" ht="15" thickBo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107"/>
      <c r="R26" s="2"/>
    </row>
    <row r="27" spans="2:18" ht="15" thickBot="1">
      <c r="B27" s="30" t="s">
        <v>42</v>
      </c>
      <c r="C27" s="33">
        <v>3186</v>
      </c>
      <c r="D27" s="34">
        <v>2838</v>
      </c>
      <c r="E27" s="34">
        <v>2838</v>
      </c>
      <c r="F27" s="34">
        <v>2142</v>
      </c>
      <c r="G27" s="34">
        <v>2142</v>
      </c>
      <c r="H27" s="34">
        <v>2142</v>
      </c>
      <c r="I27" s="34">
        <v>1794</v>
      </c>
      <c r="J27" s="34">
        <v>1575</v>
      </c>
      <c r="K27" s="34">
        <v>1098</v>
      </c>
      <c r="L27" s="34">
        <v>1098</v>
      </c>
      <c r="M27" s="34">
        <v>369</v>
      </c>
      <c r="N27" s="34">
        <f>SUM(C27:M27)</f>
        <v>21222</v>
      </c>
      <c r="O27" s="99"/>
      <c r="R27" s="23"/>
    </row>
    <row r="28" spans="2:18" ht="15" thickBo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107"/>
      <c r="R28" s="23"/>
    </row>
    <row r="29" spans="2:18" ht="15">
      <c r="B29" s="88"/>
      <c r="C29" s="89"/>
      <c r="D29" s="89"/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108"/>
      <c r="R29" s="23"/>
    </row>
    <row r="30" spans="2:23" ht="15">
      <c r="B30" s="37" t="s">
        <v>50</v>
      </c>
      <c r="C30" s="3"/>
      <c r="K30" s="39"/>
      <c r="L30" s="39"/>
      <c r="M30" s="39"/>
      <c r="N30" s="39"/>
      <c r="O30" s="101"/>
      <c r="R30" s="23"/>
      <c r="S30" s="23"/>
      <c r="T30" s="95"/>
      <c r="U30" s="95"/>
      <c r="V30" s="95"/>
      <c r="W30" s="95"/>
    </row>
    <row r="31" spans="2:27" ht="15">
      <c r="B31" s="37" t="s">
        <v>40</v>
      </c>
      <c r="C31" s="98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R31" s="96"/>
      <c r="S31" s="23"/>
      <c r="T31" s="23"/>
      <c r="U31" s="23"/>
      <c r="V31" s="23"/>
      <c r="W31" s="23"/>
      <c r="X31" s="20"/>
      <c r="Y31" s="20"/>
      <c r="Z31" s="20"/>
      <c r="AA31" s="20"/>
    </row>
    <row r="32" spans="2:27" ht="15">
      <c r="B32" s="37" t="s">
        <v>49</v>
      </c>
      <c r="K32" s="39"/>
      <c r="L32" s="39"/>
      <c r="M32" s="39"/>
      <c r="N32" s="39"/>
      <c r="O32" s="101"/>
      <c r="R32" s="96"/>
      <c r="S32" s="23"/>
      <c r="T32" s="23"/>
      <c r="U32" s="23"/>
      <c r="V32" s="23"/>
      <c r="W32" s="23"/>
      <c r="X32" s="20"/>
      <c r="Y32" s="20"/>
      <c r="Z32" s="20"/>
      <c r="AA32" s="20"/>
    </row>
    <row r="33" spans="11:27" ht="15">
      <c r="K33" s="39"/>
      <c r="L33" s="39"/>
      <c r="M33" s="39"/>
      <c r="N33" s="39"/>
      <c r="O33" s="101"/>
      <c r="R33" s="96"/>
      <c r="S33" s="23"/>
      <c r="T33" s="23"/>
      <c r="U33" s="23"/>
      <c r="V33" s="23"/>
      <c r="W33" s="23"/>
      <c r="X33" s="20"/>
      <c r="Y33" s="20"/>
      <c r="Z33" s="20"/>
      <c r="AA33" s="20"/>
    </row>
    <row r="34" spans="2:27" ht="15">
      <c r="B34" s="6"/>
      <c r="K34" s="39"/>
      <c r="L34" s="39"/>
      <c r="M34" s="39"/>
      <c r="N34" s="39"/>
      <c r="O34" s="101"/>
      <c r="R34" s="23"/>
      <c r="S34" s="23"/>
      <c r="T34" s="23"/>
      <c r="U34" s="23"/>
      <c r="V34" s="23"/>
      <c r="W34" s="23"/>
      <c r="X34" s="20"/>
      <c r="Y34" s="20"/>
      <c r="Z34" s="20"/>
      <c r="AA34" s="20"/>
    </row>
    <row r="35" spans="2:27" ht="15">
      <c r="B35" s="6"/>
      <c r="K35" s="39"/>
      <c r="L35" s="39"/>
      <c r="M35" s="39"/>
      <c r="N35" s="39"/>
      <c r="O35" s="101"/>
      <c r="R35" s="96"/>
      <c r="S35" s="23"/>
      <c r="T35" s="23"/>
      <c r="U35" s="23"/>
      <c r="V35" s="23"/>
      <c r="W35" s="23"/>
      <c r="X35" s="20"/>
      <c r="Y35" s="20"/>
      <c r="Z35" s="20"/>
      <c r="AA35" s="20"/>
    </row>
    <row r="36" spans="2:27" ht="15">
      <c r="B36" s="6"/>
      <c r="R36" s="96"/>
      <c r="S36" s="23"/>
      <c r="T36" s="23"/>
      <c r="U36" s="23"/>
      <c r="V36" s="23"/>
      <c r="W36" s="23"/>
      <c r="X36" s="20"/>
      <c r="Y36" s="20"/>
      <c r="Z36" s="20"/>
      <c r="AA36" s="20"/>
    </row>
    <row r="37" spans="18:27" ht="15">
      <c r="R37" s="96"/>
      <c r="S37" s="23"/>
      <c r="T37" s="23"/>
      <c r="U37" s="23"/>
      <c r="V37" s="23"/>
      <c r="W37" s="23"/>
      <c r="X37" s="20"/>
      <c r="Y37" s="20"/>
      <c r="Z37" s="20"/>
      <c r="AA37" s="20"/>
    </row>
    <row r="38" spans="2:27" ht="15">
      <c r="B38" s="6"/>
      <c r="R38" s="23"/>
      <c r="S38" s="23"/>
      <c r="T38" s="95"/>
      <c r="U38" s="95"/>
      <c r="V38" s="95"/>
      <c r="W38" s="23"/>
      <c r="X38" s="20"/>
      <c r="Y38" s="20"/>
      <c r="Z38" s="20"/>
      <c r="AA38" s="20"/>
    </row>
    <row r="39" spans="2:23" ht="15">
      <c r="B39" s="6"/>
      <c r="R39" s="96"/>
      <c r="S39" s="23"/>
      <c r="T39" s="23"/>
      <c r="U39" s="23"/>
      <c r="V39" s="23"/>
      <c r="W39" s="95"/>
    </row>
    <row r="40" spans="18:23" ht="15">
      <c r="R40" s="96"/>
      <c r="S40" s="23"/>
      <c r="T40" s="23"/>
      <c r="U40" s="23"/>
      <c r="V40" s="23"/>
      <c r="W40" s="95"/>
    </row>
    <row r="41" spans="2:23" ht="15">
      <c r="B41" s="6"/>
      <c r="R41" s="23"/>
      <c r="S41" s="23"/>
      <c r="T41" s="95"/>
      <c r="U41" s="95"/>
      <c r="V41" s="95"/>
      <c r="W41" s="95"/>
    </row>
    <row r="42" spans="2:23" ht="15">
      <c r="B42" s="92"/>
      <c r="R42" s="96"/>
      <c r="S42" s="23"/>
      <c r="T42" s="23"/>
      <c r="U42" s="23"/>
      <c r="V42" s="23"/>
      <c r="W42" s="95"/>
    </row>
    <row r="43" spans="2:23" ht="15">
      <c r="B43" s="93"/>
      <c r="R43" s="23"/>
      <c r="S43" s="23"/>
      <c r="T43" s="95"/>
      <c r="U43" s="95"/>
      <c r="V43" s="95"/>
      <c r="W43" s="95"/>
    </row>
    <row r="44" spans="2:23" ht="15">
      <c r="B44" s="94"/>
      <c r="R44" s="96"/>
      <c r="S44" s="23"/>
      <c r="T44" s="23"/>
      <c r="U44" s="23"/>
      <c r="V44" s="23"/>
      <c r="W44" s="95"/>
    </row>
    <row r="45" spans="2:23" ht="15">
      <c r="B45" s="93"/>
      <c r="R45" s="23"/>
      <c r="S45" s="23"/>
      <c r="T45" s="23"/>
      <c r="U45" s="23"/>
      <c r="V45" s="23"/>
      <c r="W45" s="95"/>
    </row>
    <row r="46" spans="2:23" ht="15">
      <c r="B46" s="94"/>
      <c r="C46" s="39"/>
      <c r="D46" s="39"/>
      <c r="E46" s="39"/>
      <c r="F46" s="39"/>
      <c r="G46" s="39"/>
      <c r="H46" s="39"/>
      <c r="I46" s="39"/>
      <c r="J46" s="39"/>
      <c r="R46" s="96"/>
      <c r="S46" s="23"/>
      <c r="T46" s="23"/>
      <c r="U46" s="23"/>
      <c r="V46" s="23"/>
      <c r="W46" s="95"/>
    </row>
    <row r="47" spans="2:23" ht="15">
      <c r="B47" s="93"/>
      <c r="R47" s="97"/>
      <c r="S47" s="23"/>
      <c r="T47" s="23"/>
      <c r="U47" s="23"/>
      <c r="V47" s="23"/>
      <c r="W47" s="95"/>
    </row>
    <row r="48" spans="2:23" ht="15">
      <c r="B48" s="94"/>
      <c r="R48" s="23"/>
      <c r="S48" s="23"/>
      <c r="T48" s="95"/>
      <c r="U48" s="95"/>
      <c r="V48" s="95"/>
      <c r="W48" s="95"/>
    </row>
    <row r="50" ht="15">
      <c r="B50" s="92"/>
    </row>
  </sheetData>
  <mergeCells count="12">
    <mergeCell ref="I2:I3"/>
    <mergeCell ref="J2:J3"/>
    <mergeCell ref="K2:K3"/>
    <mergeCell ref="N2:N3"/>
    <mergeCell ref="M2:M3"/>
    <mergeCell ref="L2:L3"/>
    <mergeCell ref="H2:H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3" r:id="rId3"/>
  <headerFooter>
    <oddFooter>&amp;RGRIFFIE &amp;D &amp;T</oddFooter>
  </headerFooter>
  <ignoredErrors>
    <ignoredError sqref="N1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E3CD2-74E3-4544-8872-09163E21047C}">
  <dimension ref="B2:R28"/>
  <sheetViews>
    <sheetView workbookViewId="0" topLeftCell="A1">
      <selection activeCell="P14" sqref="P14"/>
    </sheetView>
  </sheetViews>
  <sheetFormatPr defaultColWidth="9.140625" defaultRowHeight="15"/>
  <cols>
    <col min="1" max="1" width="7.8515625" style="0" customWidth="1"/>
    <col min="2" max="2" width="12.28125" style="0" customWidth="1"/>
    <col min="4" max="4" width="11.7109375" style="0" customWidth="1"/>
    <col min="6" max="6" width="9.7109375" style="0" customWidth="1"/>
    <col min="8" max="8" width="12.28125" style="0" customWidth="1"/>
    <col min="9" max="9" width="11.00390625" style="0" customWidth="1"/>
    <col min="10" max="10" width="13.7109375" style="0" customWidth="1"/>
    <col min="11" max="11" width="9.7109375" style="0" customWidth="1"/>
    <col min="13" max="13" width="11.28125" style="0" customWidth="1"/>
    <col min="15" max="15" width="9.8515625" style="0" customWidth="1"/>
    <col min="17" max="17" width="12.57421875" style="0" customWidth="1"/>
  </cols>
  <sheetData>
    <row r="1" ht="15.75" thickBot="1"/>
    <row r="2" spans="2:18" ht="52.5" thickBot="1">
      <c r="B2" s="136">
        <v>2021</v>
      </c>
      <c r="C2" s="137"/>
      <c r="D2" s="138" t="s">
        <v>8</v>
      </c>
      <c r="E2" s="138" t="s">
        <v>9</v>
      </c>
      <c r="F2" s="139"/>
      <c r="G2" s="140"/>
      <c r="H2" s="141" t="s">
        <v>13</v>
      </c>
      <c r="I2" s="142"/>
      <c r="K2" s="143" t="s">
        <v>43</v>
      </c>
      <c r="L2" s="137"/>
      <c r="M2" s="144" t="s">
        <v>44</v>
      </c>
      <c r="N2" s="144" t="s">
        <v>45</v>
      </c>
      <c r="O2" s="139"/>
      <c r="P2" s="140"/>
      <c r="Q2" s="141" t="s">
        <v>13</v>
      </c>
      <c r="R2" s="142"/>
    </row>
    <row r="3" spans="2:18" ht="15">
      <c r="B3" s="145"/>
      <c r="C3" s="146"/>
      <c r="D3" s="147">
        <v>2000</v>
      </c>
      <c r="E3" s="147">
        <v>928</v>
      </c>
      <c r="F3" s="8"/>
      <c r="G3" s="148"/>
      <c r="H3" s="149"/>
      <c r="I3" s="150"/>
      <c r="K3" s="145"/>
      <c r="L3" s="146"/>
      <c r="M3" s="147">
        <v>500</v>
      </c>
      <c r="N3" s="147">
        <v>232</v>
      </c>
      <c r="O3" s="8"/>
      <c r="P3" s="148"/>
      <c r="Q3" s="149"/>
      <c r="R3" s="150"/>
    </row>
    <row r="4" spans="2:18" ht="15">
      <c r="B4" s="13" t="s">
        <v>2</v>
      </c>
      <c r="C4" s="151">
        <v>6</v>
      </c>
      <c r="D4" s="112">
        <v>2000</v>
      </c>
      <c r="E4" s="112">
        <v>5568</v>
      </c>
      <c r="F4" s="7">
        <v>7568</v>
      </c>
      <c r="G4" s="4"/>
      <c r="H4" s="152">
        <v>7568</v>
      </c>
      <c r="I4" s="150"/>
      <c r="K4" s="13" t="s">
        <v>2</v>
      </c>
      <c r="L4" s="151">
        <v>6</v>
      </c>
      <c r="M4" s="112">
        <v>500</v>
      </c>
      <c r="N4" s="112">
        <v>1392</v>
      </c>
      <c r="O4" s="7">
        <v>1892</v>
      </c>
      <c r="P4" s="4"/>
      <c r="Q4" s="152">
        <v>1892</v>
      </c>
      <c r="R4" s="150"/>
    </row>
    <row r="5" spans="2:18" ht="15">
      <c r="B5" s="13" t="s">
        <v>3</v>
      </c>
      <c r="C5" s="151">
        <v>7</v>
      </c>
      <c r="D5" s="112">
        <v>2000</v>
      </c>
      <c r="E5" s="112">
        <v>6496</v>
      </c>
      <c r="F5" s="7">
        <v>8496</v>
      </c>
      <c r="G5" s="4"/>
      <c r="H5" s="152">
        <v>8496</v>
      </c>
      <c r="I5" s="150"/>
      <c r="K5" s="13" t="s">
        <v>3</v>
      </c>
      <c r="L5" s="151">
        <v>7</v>
      </c>
      <c r="M5" s="112">
        <v>500</v>
      </c>
      <c r="N5" s="112">
        <v>1624</v>
      </c>
      <c r="O5" s="7">
        <v>2124</v>
      </c>
      <c r="P5" s="4"/>
      <c r="Q5" s="152">
        <v>2124</v>
      </c>
      <c r="R5" s="150"/>
    </row>
    <row r="6" spans="2:18" ht="15">
      <c r="B6" s="13" t="s">
        <v>4</v>
      </c>
      <c r="C6" s="151">
        <v>4</v>
      </c>
      <c r="D6" s="112">
        <v>2000</v>
      </c>
      <c r="E6" s="112">
        <v>3712</v>
      </c>
      <c r="F6" s="7">
        <v>5712</v>
      </c>
      <c r="G6" s="4"/>
      <c r="H6" s="152">
        <v>5712</v>
      </c>
      <c r="I6" s="150"/>
      <c r="K6" s="13" t="s">
        <v>4</v>
      </c>
      <c r="L6" s="151">
        <v>4</v>
      </c>
      <c r="M6" s="112">
        <v>500</v>
      </c>
      <c r="N6" s="112">
        <v>928</v>
      </c>
      <c r="O6" s="7">
        <v>1428</v>
      </c>
      <c r="P6" s="4"/>
      <c r="Q6" s="152">
        <v>1428</v>
      </c>
      <c r="R6" s="150"/>
    </row>
    <row r="7" spans="2:18" ht="15">
      <c r="B7" s="13" t="s">
        <v>5</v>
      </c>
      <c r="C7" s="151">
        <v>3</v>
      </c>
      <c r="D7" s="112">
        <v>2000</v>
      </c>
      <c r="E7" s="112">
        <v>2784</v>
      </c>
      <c r="F7" s="7">
        <v>4784</v>
      </c>
      <c r="G7" s="4"/>
      <c r="H7" s="152">
        <v>4784</v>
      </c>
      <c r="I7" s="150"/>
      <c r="K7" s="13" t="s">
        <v>5</v>
      </c>
      <c r="L7" s="151">
        <v>3</v>
      </c>
      <c r="M7" s="112">
        <v>500</v>
      </c>
      <c r="N7" s="112">
        <v>696</v>
      </c>
      <c r="O7" s="7">
        <v>1196</v>
      </c>
      <c r="P7" s="4"/>
      <c r="Q7" s="152">
        <v>1196</v>
      </c>
      <c r="R7" s="150"/>
    </row>
    <row r="8" spans="2:18" ht="15">
      <c r="B8" s="13" t="s">
        <v>6</v>
      </c>
      <c r="C8" s="151">
        <v>4</v>
      </c>
      <c r="D8" s="112">
        <v>2000</v>
      </c>
      <c r="E8" s="112">
        <v>3712</v>
      </c>
      <c r="F8" s="7">
        <v>5712</v>
      </c>
      <c r="G8" s="4"/>
      <c r="H8" s="152">
        <v>5712</v>
      </c>
      <c r="I8" s="150"/>
      <c r="K8" s="13" t="s">
        <v>6</v>
      </c>
      <c r="L8" s="151">
        <v>4</v>
      </c>
      <c r="M8" s="112">
        <v>500</v>
      </c>
      <c r="N8" s="112">
        <v>928</v>
      </c>
      <c r="O8" s="7">
        <v>1428</v>
      </c>
      <c r="P8" s="4"/>
      <c r="Q8" s="152">
        <v>1428</v>
      </c>
      <c r="R8" s="150"/>
    </row>
    <row r="9" spans="2:18" ht="15">
      <c r="B9" s="13" t="s">
        <v>1</v>
      </c>
      <c r="C9" s="151">
        <v>1</v>
      </c>
      <c r="D9" s="112">
        <v>2000</v>
      </c>
      <c r="E9" s="112">
        <v>928</v>
      </c>
      <c r="F9" s="7">
        <v>2928</v>
      </c>
      <c r="G9" s="4"/>
      <c r="H9" s="152">
        <v>2928</v>
      </c>
      <c r="I9" s="150"/>
      <c r="K9" s="13" t="s">
        <v>1</v>
      </c>
      <c r="L9" s="151">
        <v>1</v>
      </c>
      <c r="M9" s="112">
        <v>500</v>
      </c>
      <c r="N9" s="112">
        <v>232</v>
      </c>
      <c r="O9" s="7">
        <v>732</v>
      </c>
      <c r="P9" s="4"/>
      <c r="Q9" s="152">
        <v>732</v>
      </c>
      <c r="R9" s="150"/>
    </row>
    <row r="10" spans="2:18" ht="15">
      <c r="B10" s="13" t="s">
        <v>10</v>
      </c>
      <c r="C10" s="151">
        <v>6</v>
      </c>
      <c r="D10" s="112">
        <v>2000</v>
      </c>
      <c r="E10" s="112">
        <v>5568</v>
      </c>
      <c r="F10" s="7">
        <v>7568</v>
      </c>
      <c r="G10" s="153"/>
      <c r="H10" s="152">
        <v>7568</v>
      </c>
      <c r="I10" s="150"/>
      <c r="K10" s="13" t="s">
        <v>10</v>
      </c>
      <c r="L10" s="151">
        <v>6</v>
      </c>
      <c r="M10" s="112">
        <v>500</v>
      </c>
      <c r="N10" s="112">
        <v>1392</v>
      </c>
      <c r="O10" s="7">
        <v>1892</v>
      </c>
      <c r="P10" s="153"/>
      <c r="Q10" s="152">
        <v>1892</v>
      </c>
      <c r="R10" s="150"/>
    </row>
    <row r="11" spans="2:18" ht="15">
      <c r="B11" s="13" t="s">
        <v>18</v>
      </c>
      <c r="C11" s="151">
        <v>1</v>
      </c>
      <c r="D11" s="112">
        <v>2000</v>
      </c>
      <c r="E11" s="112">
        <v>928</v>
      </c>
      <c r="F11" s="7">
        <v>2928</v>
      </c>
      <c r="G11" s="4"/>
      <c r="H11" s="16">
        <v>2928</v>
      </c>
      <c r="I11" s="154"/>
      <c r="K11" s="13" t="s">
        <v>18</v>
      </c>
      <c r="L11" s="151">
        <v>1</v>
      </c>
      <c r="M11" s="112">
        <v>500</v>
      </c>
      <c r="N11" s="112">
        <v>232</v>
      </c>
      <c r="O11" s="7">
        <v>732</v>
      </c>
      <c r="P11" s="4"/>
      <c r="Q11" s="16">
        <v>732</v>
      </c>
      <c r="R11" s="154"/>
    </row>
    <row r="12" spans="2:18" ht="15">
      <c r="B12" s="13" t="s">
        <v>11</v>
      </c>
      <c r="C12" s="151">
        <v>4</v>
      </c>
      <c r="D12" s="112">
        <v>2000</v>
      </c>
      <c r="E12" s="112">
        <v>3712</v>
      </c>
      <c r="F12" s="7">
        <v>5712</v>
      </c>
      <c r="G12" s="4"/>
      <c r="H12" s="152">
        <v>5712</v>
      </c>
      <c r="I12" s="150"/>
      <c r="K12" s="13" t="s">
        <v>11</v>
      </c>
      <c r="L12" s="151">
        <v>4</v>
      </c>
      <c r="M12" s="112">
        <v>500</v>
      </c>
      <c r="N12" s="112">
        <v>928</v>
      </c>
      <c r="O12" s="7">
        <v>1428</v>
      </c>
      <c r="P12" s="4"/>
      <c r="Q12" s="152">
        <v>1428</v>
      </c>
      <c r="R12" s="150"/>
    </row>
    <row r="13" spans="2:18" ht="65.25" thickBot="1">
      <c r="B13" s="13" t="s">
        <v>12</v>
      </c>
      <c r="C13" s="151">
        <v>3</v>
      </c>
      <c r="D13" s="155">
        <v>2000</v>
      </c>
      <c r="E13" s="112">
        <v>2518</v>
      </c>
      <c r="F13" s="156">
        <v>4518</v>
      </c>
      <c r="G13" s="153"/>
      <c r="H13" s="152">
        <v>4518</v>
      </c>
      <c r="I13" s="154" t="s">
        <v>46</v>
      </c>
      <c r="K13" s="13" t="s">
        <v>12</v>
      </c>
      <c r="L13" s="151">
        <v>1</v>
      </c>
      <c r="M13" s="32">
        <v>500</v>
      </c>
      <c r="N13" s="112">
        <v>232</v>
      </c>
      <c r="O13" s="156">
        <v>732</v>
      </c>
      <c r="P13" s="153"/>
      <c r="Q13" s="152">
        <v>732</v>
      </c>
      <c r="R13" s="154"/>
    </row>
    <row r="14" spans="2:18" ht="15.75" thickBot="1">
      <c r="B14" s="13" t="s">
        <v>47</v>
      </c>
      <c r="C14" s="151">
        <v>2</v>
      </c>
      <c r="D14" s="112"/>
      <c r="E14" s="112">
        <v>266</v>
      </c>
      <c r="F14" s="7">
        <v>266</v>
      </c>
      <c r="G14" s="179"/>
      <c r="H14" s="157">
        <v>266</v>
      </c>
      <c r="I14" s="158"/>
      <c r="K14" s="13" t="s">
        <v>47</v>
      </c>
      <c r="L14" s="151">
        <v>2</v>
      </c>
      <c r="M14" s="112">
        <v>500</v>
      </c>
      <c r="N14" s="112">
        <v>464</v>
      </c>
      <c r="O14" s="7">
        <v>964</v>
      </c>
      <c r="Q14" s="157">
        <v>964</v>
      </c>
      <c r="R14" s="158"/>
    </row>
    <row r="15" spans="2:18" ht="15.75" thickBot="1">
      <c r="B15" s="13"/>
      <c r="C15" s="159"/>
      <c r="D15" s="160"/>
      <c r="E15" s="112"/>
      <c r="F15" s="161"/>
      <c r="G15" s="153"/>
      <c r="H15" s="162"/>
      <c r="I15" s="150"/>
      <c r="K15" s="13"/>
      <c r="L15" s="159"/>
      <c r="M15" s="160"/>
      <c r="N15" s="112"/>
      <c r="O15" s="161"/>
      <c r="P15" s="153"/>
      <c r="Q15" s="162"/>
      <c r="R15" s="150"/>
    </row>
    <row r="16" spans="2:18" ht="16.5" thickBot="1" thickTop="1">
      <c r="B16" s="14"/>
      <c r="C16" s="151">
        <v>39</v>
      </c>
      <c r="D16" s="112"/>
      <c r="E16" s="112"/>
      <c r="F16" s="7">
        <f>SUM(F4:F15)</f>
        <v>56192</v>
      </c>
      <c r="G16" s="4"/>
      <c r="H16" s="9">
        <f>SUM(H4:H15)</f>
        <v>56192</v>
      </c>
      <c r="I16" s="150"/>
      <c r="K16" s="14"/>
      <c r="L16" s="151">
        <v>39</v>
      </c>
      <c r="M16" s="112"/>
      <c r="N16" s="112"/>
      <c r="O16" s="7">
        <f>SUM(O4:O15)</f>
        <v>14548</v>
      </c>
      <c r="P16" s="4"/>
      <c r="Q16" s="9">
        <f>SUM(Q4:Q15)</f>
        <v>14548</v>
      </c>
      <c r="R16" s="150"/>
    </row>
    <row r="17" spans="2:18" ht="15">
      <c r="B17" s="15"/>
      <c r="C17" s="163"/>
      <c r="D17" s="160"/>
      <c r="E17" s="160"/>
      <c r="F17" s="160"/>
      <c r="G17" s="163"/>
      <c r="H17" s="91"/>
      <c r="I17" s="150"/>
      <c r="K17" s="15"/>
      <c r="L17" s="163"/>
      <c r="M17" s="160"/>
      <c r="N17" s="160"/>
      <c r="O17" s="160"/>
      <c r="P17" s="163"/>
      <c r="Q17" s="91"/>
      <c r="R17" s="150"/>
    </row>
    <row r="18" spans="2:18" ht="15">
      <c r="B18" s="15"/>
      <c r="C18" s="163"/>
      <c r="D18" s="164"/>
      <c r="E18" s="164"/>
      <c r="F18" s="164"/>
      <c r="G18" s="112"/>
      <c r="H18" s="160"/>
      <c r="I18" s="165"/>
      <c r="K18" s="15"/>
      <c r="L18" s="163"/>
      <c r="M18" s="164"/>
      <c r="N18" s="164"/>
      <c r="O18" s="164"/>
      <c r="P18" s="112"/>
      <c r="Q18" s="160"/>
      <c r="R18" s="165"/>
    </row>
    <row r="19" spans="2:18" ht="15.75" thickBot="1">
      <c r="B19" s="166"/>
      <c r="C19" s="167"/>
      <c r="D19" s="168"/>
      <c r="E19" s="168"/>
      <c r="F19" s="168"/>
      <c r="G19" s="168"/>
      <c r="H19" s="168"/>
      <c r="I19" s="169"/>
      <c r="K19" s="166"/>
      <c r="L19" s="167"/>
      <c r="M19" s="168"/>
      <c r="N19" s="168"/>
      <c r="O19" s="168"/>
      <c r="P19" s="168"/>
      <c r="Q19" s="168"/>
      <c r="R19" s="169"/>
    </row>
    <row r="20" spans="2:9" ht="15">
      <c r="B20" s="170"/>
      <c r="C20" s="163"/>
      <c r="D20" s="164"/>
      <c r="E20" s="164"/>
      <c r="F20" s="164"/>
      <c r="G20" s="112"/>
      <c r="H20" s="32"/>
      <c r="I20" s="32"/>
    </row>
    <row r="21" spans="2:9" ht="15">
      <c r="B21" s="31"/>
      <c r="C21" s="31"/>
      <c r="D21" s="32"/>
      <c r="E21" s="32"/>
      <c r="F21" s="32"/>
      <c r="G21" s="32"/>
      <c r="H21" s="32"/>
      <c r="I21" s="32"/>
    </row>
    <row r="23" ht="15.75" thickBot="1"/>
    <row r="24" spans="2:13" ht="39.6" customHeight="1">
      <c r="B24" s="192" t="s">
        <v>48</v>
      </c>
      <c r="C24" s="194" t="s">
        <v>3</v>
      </c>
      <c r="D24" s="194" t="s">
        <v>14</v>
      </c>
      <c r="E24" s="194" t="s">
        <v>2</v>
      </c>
      <c r="F24" s="190" t="s">
        <v>4</v>
      </c>
      <c r="G24" s="194" t="s">
        <v>15</v>
      </c>
      <c r="H24" s="190" t="s">
        <v>6</v>
      </c>
      <c r="I24" s="196" t="s">
        <v>5</v>
      </c>
      <c r="J24" s="194" t="s">
        <v>16</v>
      </c>
      <c r="K24" s="198" t="s">
        <v>1</v>
      </c>
      <c r="L24" s="200" t="s">
        <v>28</v>
      </c>
      <c r="M24" s="202" t="s">
        <v>17</v>
      </c>
    </row>
    <row r="25" spans="2:13" ht="15.75" thickBot="1">
      <c r="B25" s="193"/>
      <c r="C25" s="195"/>
      <c r="D25" s="195"/>
      <c r="E25" s="195"/>
      <c r="F25" s="191"/>
      <c r="G25" s="195"/>
      <c r="H25" s="191"/>
      <c r="I25" s="197"/>
      <c r="J25" s="195"/>
      <c r="K25" s="199"/>
      <c r="L25" s="201"/>
      <c r="M25" s="203"/>
    </row>
    <row r="26" spans="2:13" ht="15.75" thickBot="1">
      <c r="B26" s="8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2:13" ht="36.75" thickBot="1">
      <c r="B27" s="30" t="s">
        <v>30</v>
      </c>
      <c r="C27" s="33">
        <v>2548.8</v>
      </c>
      <c r="D27" s="34">
        <v>1858.03</v>
      </c>
      <c r="E27" s="34">
        <v>2270.4</v>
      </c>
      <c r="F27" s="34">
        <v>1598.35</v>
      </c>
      <c r="G27" s="34">
        <v>0</v>
      </c>
      <c r="H27" s="34">
        <v>1713.6</v>
      </c>
      <c r="I27" s="34">
        <v>1435.2</v>
      </c>
      <c r="J27" s="34">
        <v>1435.2</v>
      </c>
      <c r="K27" s="34">
        <v>878.4</v>
      </c>
      <c r="L27" s="34">
        <v>878.4</v>
      </c>
      <c r="M27" s="34">
        <f>SUM(C27:L27)</f>
        <v>14616.380000000001</v>
      </c>
    </row>
    <row r="28" spans="2:13" ht="15.75" thickBo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</row>
  </sheetData>
  <mergeCells count="12">
    <mergeCell ref="I24:I25"/>
    <mergeCell ref="J24:J25"/>
    <mergeCell ref="K24:K25"/>
    <mergeCell ref="L24:L25"/>
    <mergeCell ref="M24:M25"/>
    <mergeCell ref="H24:H25"/>
    <mergeCell ref="B24:B25"/>
    <mergeCell ref="C24:C25"/>
    <mergeCell ref="D24:D25"/>
    <mergeCell ref="E24:E25"/>
    <mergeCell ref="F24:F25"/>
    <mergeCell ref="G24:G25"/>
  </mergeCells>
  <printOptions/>
  <pageMargins left="0.7" right="0.7" top="0.75" bottom="0.75" header="0.3" footer="0.3"/>
  <pageSetup orientation="portrait" paperSize="9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6AEE41F936ACAA4288B163F9CA8106A00105009F28A093B847D143B585711F92EE881B" ma:contentTypeVersion="5" ma:contentTypeDescription="" ma:contentTypeScope="" ma:versionID="e0d23e746bedf39d1c1f93a226fc3807">
  <xsd:schema xmlns:xsd="http://www.w3.org/2001/XMLSchema" xmlns:xs="http://www.w3.org/2001/XMLSchema" xmlns:p="http://schemas.microsoft.com/office/2006/metadata/properties" xmlns:ns1="http://schemas.microsoft.com/sharepoint/v3" xmlns:ns2="60ed63e6-c27a-449b-a515-30104fdca44d" xmlns:ns3="93e8cefb-cfd1-4367-b854-dfbc52d153f8" xmlns:ns4="b360b837-b246-4493-8e83-44b96f585ce6" targetNamespace="http://schemas.microsoft.com/office/2006/metadata/properties" ma:root="true" ma:fieldsID="ec167a307f5540947389763363631a6e" ns1:_="" ns2:_="" ns3:_="" ns4:_="">
    <xsd:import namespace="http://schemas.microsoft.com/sharepoint/v3"/>
    <xsd:import namespace="60ed63e6-c27a-449b-a515-30104fdca44d"/>
    <xsd:import namespace="93e8cefb-cfd1-4367-b854-dfbc52d153f8"/>
    <xsd:import namespace="b360b837-b246-4493-8e83-44b96f585ce6"/>
    <xsd:element name="properties">
      <xsd:complexType>
        <xsd:sequence>
          <xsd:element name="documentManagement">
            <xsd:complexType>
              <xsd:all>
                <xsd:element ref="ns1:KpiDescription" minOccurs="0"/>
                <xsd:element ref="ns2:k67d312eaa904eddbf1f8212839adffc" minOccurs="0"/>
                <xsd:element ref="ns2:TaxCatchAll" minOccurs="0"/>
                <xsd:element ref="ns2:TaxCatchAllLabel" minOccurs="0"/>
                <xsd:element ref="ns2:g714ffc7dad34f8f9a1b8eb36e025103" minOccurs="0"/>
                <xsd:element ref="ns3:_dlc_DocId" minOccurs="0"/>
                <xsd:element ref="ns3:_dlc_DocIdUrl" minOccurs="0"/>
                <xsd:element ref="ns3:_dlc_DocIdPersistId" minOccurs="0"/>
                <xsd:element ref="ns4:Document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Description" ma:index="1" nillable="true" ma:displayName="Beschrijving" ma:description="De beschrijving geeft uitleg bij de doelstelling." ma:internalName="Kpi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d63e6-c27a-449b-a515-30104fdca44d" elementFormDefault="qualified">
    <xsd:import namespace="http://schemas.microsoft.com/office/2006/documentManagement/types"/>
    <xsd:import namespace="http://schemas.microsoft.com/office/infopath/2007/PartnerControls"/>
    <xsd:element name="k67d312eaa904eddbf1f8212839adffc" ma:index="8" nillable="true" ma:taxonomy="true" ma:internalName="k67d312eaa904eddbf1f8212839adffc" ma:taxonomyFieldName="vnl_Documentsoort" ma:displayName="Documentsoort" ma:readOnly="false" ma:fieldId="{467d312e-aa90-4edd-bf1f-8212839adffc}" ma:sspId="1d377c9d-9e61-4786-9868-ad5e699e2c75" ma:termSetId="71da240c-7de2-4100-b6c9-981c50993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26c518f-7425-4b2e-b1eb-15bc1ff5b2a6}" ma:internalName="TaxCatchAll" ma:readOnly="false" ma:showField="CatchAllData" ma:web="93e8cefb-cfd1-4367-b854-dfbc52d15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26c518f-7425-4b2e-b1eb-15bc1ff5b2a6}" ma:internalName="TaxCatchAllLabel" ma:readOnly="true" ma:showField="CatchAllDataLabel" ma:web="93e8cefb-cfd1-4367-b854-dfbc52d153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714ffc7dad34f8f9a1b8eb36e025103" ma:index="12" nillable="true" ma:taxonomy="true" ma:internalName="g714ffc7dad34f8f9a1b8eb36e025103" ma:taxonomyFieldName="vnl_Steekwoord" ma:displayName="Steekwoorden" ma:readOnly="false" ma:fieldId="{0714ffc7-dad3-4f8f-9a1b-8eb36e025103}" ma:taxonomyMulti="true" ma:sspId="1d377c9d-9e61-4786-9868-ad5e699e2c75" ma:termSetId="11bcbeab-693b-4388-8cec-800d965f0bf4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8cefb-cfd1-4367-b854-dfbc52d153f8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6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0b837-b246-4493-8e83-44b96f585ce6" elementFormDefault="qualified">
    <xsd:import namespace="http://schemas.microsoft.com/office/2006/documentManagement/types"/>
    <xsd:import namespace="http://schemas.microsoft.com/office/infopath/2007/PartnerControls"/>
    <xsd:element name="Documentnummer" ma:index="18" nillable="true" ma:displayName="Documentnummer" ma:decimals="1" ma:internalName="Documentnumm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piDescription xmlns="http://schemas.microsoft.com/sharepoint/v3" xsi:nil="true"/>
    <TaxCatchAll xmlns="60ed63e6-c27a-449b-a515-30104fdca44d"/>
    <g714ffc7dad34f8f9a1b8eb36e025103 xmlns="60ed63e6-c27a-449b-a515-30104fdca44d">
      <Terms xmlns="http://schemas.microsoft.com/office/infopath/2007/PartnerControls"/>
    </g714ffc7dad34f8f9a1b8eb36e025103>
    <k67d312eaa904eddbf1f8212839adffc xmlns="60ed63e6-c27a-449b-a515-30104fdca44d">
      <Terms xmlns="http://schemas.microsoft.com/office/infopath/2007/PartnerControls"/>
    </k67d312eaa904eddbf1f8212839adffc>
    <_dlc_DocId xmlns="93e8cefb-cfd1-4367-b854-dfbc52d153f8">P2DJDXYSTA2K-2018004823-7609</_dlc_DocId>
    <_dlc_DocIdUrl xmlns="93e8cefb-cfd1-4367-b854-dfbc52d153f8">
      <Url>https://portal.venlo.nl/sites/s-raadsgriffie/_layouts/15/DocIdRedir.aspx?ID=P2DJDXYSTA2K-2018004823-7609</Url>
      <Description>P2DJDXYSTA2K-2018004823-7609</Description>
    </_dlc_DocIdUrl>
    <Documentnummer xmlns="b360b837-b246-4493-8e83-44b96f585ce6" xsi:nil="true"/>
  </documentManagement>
</p:properties>
</file>

<file path=customXml/item4.xml><?xml version="1.0" encoding="utf-8"?>
<?mso-contentType ?>
<SharedContentType xmlns="Microsoft.SharePoint.Taxonomy.ContentTypeSync" SourceId="1d377c9d-9e61-4786-9868-ad5e699e2c75" ContentTypeId="0x0101006AEE41F936ACAA4288B163F9CA8106A00105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65BE9AC-4813-45A6-93E2-DAAE23B2ABA6}"/>
</file>

<file path=customXml/itemProps2.xml><?xml version="1.0" encoding="utf-8"?>
<ds:datastoreItem xmlns:ds="http://schemas.openxmlformats.org/officeDocument/2006/customXml" ds:itemID="{590C74B0-8114-4A3F-B4C4-C7627F4CCA29}"/>
</file>

<file path=customXml/itemProps3.xml><?xml version="1.0" encoding="utf-8"?>
<ds:datastoreItem xmlns:ds="http://schemas.openxmlformats.org/officeDocument/2006/customXml" ds:itemID="{3FDAC026-DF99-410C-B762-CF4784D496D3}"/>
</file>

<file path=customXml/itemProps4.xml><?xml version="1.0" encoding="utf-8"?>
<ds:datastoreItem xmlns:ds="http://schemas.openxmlformats.org/officeDocument/2006/customXml" ds:itemID="{3D02C91B-17A5-41DF-9277-1D096B1703AB}"/>
</file>

<file path=customXml/itemProps5.xml><?xml version="1.0" encoding="utf-8"?>
<ds:datastoreItem xmlns:ds="http://schemas.openxmlformats.org/officeDocument/2006/customXml" ds:itemID="{90C6FA52-8E26-40F9-A334-E9ED4CBC9D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Venlo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Tabbers, Vincent (VFA)</dc:creator>
  <cp:keywords/>
  <dc:description/>
  <cp:lastModifiedBy>Buijel, Christel (CCE)</cp:lastModifiedBy>
  <cp:lastPrinted>2021-01-08T15:02:37Z</cp:lastPrinted>
  <dcterms:created xsi:type="dcterms:W3CDTF">2015-01-05T09:52:27Z</dcterms:created>
  <dcterms:modified xsi:type="dcterms:W3CDTF">2022-12-15T10:31:31Z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0x0101006AEE41F936ACAA4288B163F9CA8106A00105009F28A093B847D143B585711F92EE881B</vt:lpwstr>
  </property>
  <property fmtid="{D5CDD505-2E9C-101B-9397-08002B2CF9AE}" pid="3" name="_dlc_DocIdItemGuid">
    <vt:lpwstr>dd8dcfb0-8045-4dd2-bd81-7ec38017d2e3</vt:lpwstr>
  </property>
  <property fmtid="{D5CDD505-2E9C-101B-9397-08002B2CF9AE}" pid="4" name="vnl_Documentsoort">
    <vt:lpwstr/>
  </property>
  <property fmtid="{D5CDD505-2E9C-101B-9397-08002B2CF9AE}" pid="5" name="vnl_Steekwoord">
    <vt:lpwstr/>
  </property>
</Properties>
</file>